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_Onedrive\OneDrive - CARNET\Gornja Rijeka dokumenti\DOKUMENTI 2025\Financijski izvještaji\Završni račun 1.1.2025.-31.12.2025\"/>
    </mc:Choice>
  </mc:AlternateContent>
  <bookViews>
    <workbookView xWindow="0" yWindow="0" windowWidth="23040" windowHeight="90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F289" i="9" s="1"/>
  <c r="E289" i="9"/>
  <c r="B289" i="9" s="1"/>
  <c r="M288" i="9"/>
  <c r="L288" i="9"/>
  <c r="F288" i="9"/>
  <c r="B288" i="9" s="1"/>
  <c r="E288" i="9"/>
  <c r="M287" i="9"/>
  <c r="L287" i="9"/>
  <c r="F287" i="9" s="1"/>
  <c r="E287" i="9"/>
  <c r="M286" i="9"/>
  <c r="F286" i="9" s="1"/>
  <c r="B286" i="9" s="1"/>
  <c r="L286" i="9"/>
  <c r="E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B281" i="9" s="1"/>
  <c r="M280" i="9"/>
  <c r="L280" i="9"/>
  <c r="F280" i="9"/>
  <c r="B280" i="9" s="1"/>
  <c r="E280" i="9"/>
  <c r="M279" i="9"/>
  <c r="L279" i="9"/>
  <c r="F279" i="9" s="1"/>
  <c r="B279" i="9" s="1"/>
  <c r="E279" i="9"/>
  <c r="M278" i="9"/>
  <c r="L278" i="9"/>
  <c r="F278" i="9" s="1"/>
  <c r="B278" i="9" s="1"/>
  <c r="E278" i="9"/>
  <c r="M277" i="9"/>
  <c r="L277" i="9"/>
  <c r="F277" i="9" s="1"/>
  <c r="E277" i="9"/>
  <c r="M276" i="9"/>
  <c r="L276" i="9"/>
  <c r="F276" i="9"/>
  <c r="B276" i="9" s="1"/>
  <c r="E276" i="9"/>
  <c r="M275" i="9"/>
  <c r="L275" i="9"/>
  <c r="F275" i="9" s="1"/>
  <c r="B275" i="9" s="1"/>
  <c r="E275" i="9"/>
  <c r="M274" i="9"/>
  <c r="L274" i="9"/>
  <c r="E274" i="9"/>
  <c r="M273" i="9"/>
  <c r="L273" i="9"/>
  <c r="F273" i="9" s="1"/>
  <c r="E273" i="9"/>
  <c r="B273" i="9" s="1"/>
  <c r="M272" i="9"/>
  <c r="L272" i="9"/>
  <c r="F272" i="9"/>
  <c r="B272" i="9" s="1"/>
  <c r="E272" i="9"/>
  <c r="M271" i="9"/>
  <c r="L271" i="9"/>
  <c r="F271" i="9" s="1"/>
  <c r="B271" i="9" s="1"/>
  <c r="E271" i="9"/>
  <c r="M270" i="9"/>
  <c r="L270" i="9"/>
  <c r="F270" i="9" s="1"/>
  <c r="B270" i="9" s="1"/>
  <c r="E270" i="9"/>
  <c r="M269" i="9"/>
  <c r="L269" i="9"/>
  <c r="F269" i="9" s="1"/>
  <c r="E269" i="9"/>
  <c r="M268" i="9"/>
  <c r="L268" i="9"/>
  <c r="F268" i="9"/>
  <c r="B268" i="9" s="1"/>
  <c r="E268" i="9"/>
  <c r="M267" i="9"/>
  <c r="L267" i="9"/>
  <c r="F267" i="9" s="1"/>
  <c r="E267" i="9"/>
  <c r="B267" i="9" s="1"/>
  <c r="M266" i="9"/>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M260" i="9"/>
  <c r="L260" i="9"/>
  <c r="F260" i="9"/>
  <c r="B260" i="9" s="1"/>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B247" i="9" s="1"/>
  <c r="E247" i="9"/>
  <c r="M246" i="9"/>
  <c r="L246" i="9"/>
  <c r="E246" i="9"/>
  <c r="M245" i="9"/>
  <c r="L245" i="9"/>
  <c r="F245" i="9" s="1"/>
  <c r="E245" i="9"/>
  <c r="B245" i="9" s="1"/>
  <c r="M244" i="9"/>
  <c r="L244" i="9"/>
  <c r="F244" i="9"/>
  <c r="E244" i="9"/>
  <c r="M243" i="9"/>
  <c r="L243" i="9"/>
  <c r="F243" i="9" s="1"/>
  <c r="E243" i="9"/>
  <c r="M242" i="9"/>
  <c r="L242" i="9"/>
  <c r="E242" i="9"/>
  <c r="M241" i="9"/>
  <c r="L241" i="9"/>
  <c r="F241" i="9" s="1"/>
  <c r="E241" i="9"/>
  <c r="B241" i="9" s="1"/>
  <c r="M240" i="9"/>
  <c r="F240" i="9" s="1"/>
  <c r="L240" i="9"/>
  <c r="E240" i="9"/>
  <c r="M239" i="9"/>
  <c r="L239" i="9"/>
  <c r="E239" i="9"/>
  <c r="M238" i="9"/>
  <c r="L238" i="9"/>
  <c r="E238" i="9"/>
  <c r="M237" i="9"/>
  <c r="L237" i="9"/>
  <c r="E237" i="9"/>
  <c r="M236" i="9"/>
  <c r="L236" i="9"/>
  <c r="E236" i="9"/>
  <c r="M235" i="9"/>
  <c r="L235" i="9"/>
  <c r="F235" i="9" s="1"/>
  <c r="E235" i="9"/>
  <c r="M234" i="9"/>
  <c r="L234" i="9"/>
  <c r="E234" i="9"/>
  <c r="M233" i="9"/>
  <c r="L233" i="9"/>
  <c r="F233" i="9" s="1"/>
  <c r="E233" i="9"/>
  <c r="B233" i="9" s="1"/>
  <c r="M232" i="9"/>
  <c r="L232" i="9"/>
  <c r="F232" i="9"/>
  <c r="B232" i="9" s="1"/>
  <c r="E232" i="9"/>
  <c r="M231" i="9"/>
  <c r="L231" i="9"/>
  <c r="F231" i="9" s="1"/>
  <c r="B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B170" i="9" s="1"/>
  <c r="E170" i="9"/>
  <c r="H169" i="9"/>
  <c r="G169" i="9"/>
  <c r="E169" i="9" s="1"/>
  <c r="B169" i="9" s="1"/>
  <c r="F169" i="9"/>
  <c r="H168" i="9"/>
  <c r="G168" i="9"/>
  <c r="F168" i="9"/>
  <c r="H167" i="9"/>
  <c r="G167" i="9"/>
  <c r="E167" i="9" s="1"/>
  <c r="B167" i="9" s="1"/>
  <c r="F167" i="9"/>
  <c r="H166" i="9"/>
  <c r="G166" i="9"/>
  <c r="F166" i="9"/>
  <c r="E166" i="9"/>
  <c r="B166" i="9" s="1"/>
  <c r="H165" i="9"/>
  <c r="G165" i="9"/>
  <c r="F165" i="9"/>
  <c r="E165" i="9"/>
  <c r="H164" i="9"/>
  <c r="G164" i="9"/>
  <c r="E164" i="9" s="1"/>
  <c r="F164" i="9"/>
  <c r="B164" i="9" s="1"/>
  <c r="H163" i="9"/>
  <c r="G163" i="9"/>
  <c r="F163" i="9"/>
  <c r="E163" i="9"/>
  <c r="B163" i="9" s="1"/>
  <c r="H162" i="9"/>
  <c r="E162" i="9" s="1"/>
  <c r="B162" i="9" s="1"/>
  <c r="G162" i="9"/>
  <c r="F162" i="9"/>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F114" i="9"/>
  <c r="E114" i="9"/>
  <c r="B114" i="9" s="1"/>
  <c r="H113" i="9"/>
  <c r="G113" i="9"/>
  <c r="E113" i="9" s="1"/>
  <c r="B113" i="9" s="1"/>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E25" i="9" s="1"/>
  <c r="B25" i="9" s="1"/>
  <c r="G25" i="9"/>
  <c r="F25" i="9"/>
  <c r="F24" i="9"/>
  <c r="F4" i="9"/>
  <c r="O3" i="9"/>
  <c r="G296" i="9" s="1"/>
  <c r="I3" i="9"/>
  <c r="H3" i="9"/>
  <c r="G3" i="9"/>
  <c r="D104" i="8"/>
  <c r="I41" i="3" s="1"/>
  <c r="D97" i="8"/>
  <c r="C1674" i="1" s="1"/>
  <c r="G1674" i="1" s="1"/>
  <c r="D92" i="8"/>
  <c r="D87" i="8"/>
  <c r="D82" i="8"/>
  <c r="D77" i="8"/>
  <c r="C1654" i="1" s="1"/>
  <c r="D72" i="8"/>
  <c r="D67" i="8"/>
  <c r="D62" i="8"/>
  <c r="D57" i="8"/>
  <c r="D52" i="8"/>
  <c r="D46" i="8"/>
  <c r="D37" i="8"/>
  <c r="D27" i="8"/>
  <c r="D18" i="8"/>
  <c r="D8" i="8"/>
  <c r="D6" i="8" s="1"/>
  <c r="C1583" i="1" s="1"/>
  <c r="E44" i="7"/>
  <c r="D44" i="7"/>
  <c r="E39" i="7"/>
  <c r="E38" i="7" s="1"/>
  <c r="D39" i="7"/>
  <c r="D38" i="7"/>
  <c r="H35" i="3" s="1"/>
  <c r="E30" i="7"/>
  <c r="D30" i="7"/>
  <c r="E23" i="7"/>
  <c r="D23" i="7"/>
  <c r="E22" i="7"/>
  <c r="E14" i="7"/>
  <c r="D14" i="7"/>
  <c r="E7" i="7"/>
  <c r="E6" i="7" s="1"/>
  <c r="E5" i="7" s="1"/>
  <c r="I33" i="3" s="1"/>
  <c r="D7" i="7"/>
  <c r="D6"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E274" i="5"/>
  <c r="D1278" i="1" s="1"/>
  <c r="D274" i="5"/>
  <c r="F274" i="5" s="1"/>
  <c r="F273" i="5"/>
  <c r="F272" i="5"/>
  <c r="F271" i="5"/>
  <c r="F270" i="5"/>
  <c r="F269" i="5"/>
  <c r="F268" i="5"/>
  <c r="F267" i="5"/>
  <c r="F266" i="5"/>
  <c r="F265" i="5"/>
  <c r="E264" i="5"/>
  <c r="D1268" i="1" s="1"/>
  <c r="D264" i="5"/>
  <c r="F264" i="5" s="1"/>
  <c r="F263" i="5"/>
  <c r="F262" i="5"/>
  <c r="F261" i="5"/>
  <c r="F260" i="5"/>
  <c r="E260" i="5"/>
  <c r="D1264" i="1" s="1"/>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185" i="1" s="1"/>
  <c r="H1185" i="1" s="1"/>
  <c r="D181" i="5"/>
  <c r="F180" i="5"/>
  <c r="F179" i="5"/>
  <c r="E178" i="5"/>
  <c r="H336" i="9" s="1"/>
  <c r="F174" i="5"/>
  <c r="F173" i="5"/>
  <c r="F172" i="5"/>
  <c r="F171"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F45" i="5"/>
  <c r="E45" i="5"/>
  <c r="D1050" i="1" s="1"/>
  <c r="G1050" i="1" s="1"/>
  <c r="D45" i="5"/>
  <c r="F44" i="5"/>
  <c r="F43" i="5"/>
  <c r="F42" i="5"/>
  <c r="E41" i="5"/>
  <c r="D1046" i="1" s="1"/>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D584" i="4" s="1"/>
  <c r="F584" i="4" s="1"/>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C423" i="1" s="1"/>
  <c r="E427" i="4"/>
  <c r="D427" i="4"/>
  <c r="E426" i="4"/>
  <c r="F426" i="4" s="1"/>
  <c r="D426" i="4"/>
  <c r="F421" i="4"/>
  <c r="F420" i="4"/>
  <c r="F419" i="4"/>
  <c r="F416" i="4"/>
  <c r="F415" i="4"/>
  <c r="F414" i="4"/>
  <c r="F413" i="4"/>
  <c r="E412" i="4"/>
  <c r="F412" i="4" s="1"/>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E373" i="4" s="1"/>
  <c r="D368" i="1"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F134" i="4" s="1"/>
  <c r="D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2" i="1"/>
  <c r="C1682" i="1"/>
  <c r="G1682" i="1" s="1"/>
  <c r="C1680" i="1"/>
  <c r="H1680" i="1" s="1"/>
  <c r="C1679" i="1"/>
  <c r="H1678" i="1"/>
  <c r="C1678" i="1"/>
  <c r="G1678" i="1" s="1"/>
  <c r="H1677" i="1"/>
  <c r="G1677" i="1"/>
  <c r="C1677" i="1"/>
  <c r="G1676" i="1"/>
  <c r="C1676" i="1"/>
  <c r="H1676" i="1" s="1"/>
  <c r="C1675" i="1"/>
  <c r="H1674" i="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3" i="1"/>
  <c r="G1653" i="1"/>
  <c r="C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3" i="1"/>
  <c r="G1633" i="1"/>
  <c r="C1633" i="1"/>
  <c r="C1632" i="1"/>
  <c r="H1632" i="1" s="1"/>
  <c r="C1631" i="1"/>
  <c r="H1630" i="1"/>
  <c r="C1630" i="1"/>
  <c r="G1630" i="1" s="1"/>
  <c r="C1629" i="1"/>
  <c r="H1627" i="1"/>
  <c r="G1627" i="1"/>
  <c r="C1627" i="1"/>
  <c r="G1626" i="1"/>
  <c r="C1626" i="1"/>
  <c r="H1626" i="1" s="1"/>
  <c r="C1625" i="1"/>
  <c r="H1624" i="1"/>
  <c r="C1624" i="1"/>
  <c r="G1624" i="1" s="1"/>
  <c r="H1623" i="1"/>
  <c r="G1623" i="1"/>
  <c r="C1623" i="1"/>
  <c r="C1620" i="1"/>
  <c r="G1620" i="1" s="1"/>
  <c r="H1619" i="1"/>
  <c r="G1619" i="1"/>
  <c r="C1619" i="1"/>
  <c r="G1618" i="1"/>
  <c r="C1618" i="1"/>
  <c r="H1618" i="1" s="1"/>
  <c r="C1617" i="1"/>
  <c r="H1616" i="1"/>
  <c r="C1616" i="1"/>
  <c r="G1616" i="1" s="1"/>
  <c r="H1615" i="1"/>
  <c r="G1615" i="1"/>
  <c r="C1615" i="1"/>
  <c r="G1614" i="1"/>
  <c r="C1614" i="1"/>
  <c r="H1614" i="1" s="1"/>
  <c r="C1613" i="1"/>
  <c r="C1612" i="1"/>
  <c r="G1612" i="1" s="1"/>
  <c r="G1611" i="1"/>
  <c r="C1611" i="1"/>
  <c r="H1611" i="1" s="1"/>
  <c r="C1610" i="1"/>
  <c r="H1610" i="1" s="1"/>
  <c r="C1609" i="1"/>
  <c r="C1608" i="1"/>
  <c r="G1608" i="1" s="1"/>
  <c r="G1607" i="1"/>
  <c r="C1607" i="1"/>
  <c r="H1607" i="1" s="1"/>
  <c r="C1606" i="1"/>
  <c r="H1606" i="1" s="1"/>
  <c r="C1605" i="1"/>
  <c r="C1604" i="1"/>
  <c r="G1604" i="1" s="1"/>
  <c r="H1603" i="1"/>
  <c r="G1603" i="1"/>
  <c r="C1603" i="1"/>
  <c r="C1601" i="1"/>
  <c r="H1600" i="1"/>
  <c r="C1600" i="1"/>
  <c r="G1600" i="1" s="1"/>
  <c r="H1599" i="1"/>
  <c r="G1599" i="1"/>
  <c r="C1599" i="1"/>
  <c r="G1598" i="1"/>
  <c r="C1598" i="1"/>
  <c r="H1598" i="1" s="1"/>
  <c r="C1597" i="1"/>
  <c r="H1596" i="1"/>
  <c r="C1596" i="1"/>
  <c r="G1596" i="1" s="1"/>
  <c r="H1595" i="1"/>
  <c r="G1595" i="1"/>
  <c r="C1595" i="1"/>
  <c r="C1594" i="1"/>
  <c r="H1594" i="1" s="1"/>
  <c r="C1593" i="1"/>
  <c r="C1592" i="1"/>
  <c r="G1592" i="1" s="1"/>
  <c r="C1591" i="1"/>
  <c r="H1591" i="1" s="1"/>
  <c r="C1590" i="1"/>
  <c r="H1590" i="1" s="1"/>
  <c r="C1589" i="1"/>
  <c r="C1588" i="1"/>
  <c r="G1588" i="1" s="1"/>
  <c r="H1587" i="1"/>
  <c r="G1587" i="1"/>
  <c r="C1587" i="1"/>
  <c r="C1586" i="1"/>
  <c r="H1586" i="1" s="1"/>
  <c r="H1584" i="1"/>
  <c r="C1584" i="1"/>
  <c r="G1584" i="1" s="1"/>
  <c r="G1582" i="1"/>
  <c r="C1582" i="1"/>
  <c r="H1581" i="1"/>
  <c r="G1581" i="1"/>
  <c r="I1581" i="1" s="1"/>
  <c r="D1581" i="1"/>
  <c r="C1581" i="1"/>
  <c r="J1581" i="1" s="1"/>
  <c r="D1580" i="1"/>
  <c r="C1580" i="1"/>
  <c r="H1579" i="1"/>
  <c r="G1579" i="1"/>
  <c r="I1579" i="1" s="1"/>
  <c r="D1579" i="1"/>
  <c r="C1579" i="1"/>
  <c r="J1579" i="1" s="1"/>
  <c r="D1578" i="1"/>
  <c r="C1578" i="1"/>
  <c r="J1578" i="1" s="1"/>
  <c r="D1577" i="1"/>
  <c r="C1577" i="1"/>
  <c r="H1576" i="1"/>
  <c r="G1576" i="1"/>
  <c r="D1576" i="1"/>
  <c r="C1576" i="1"/>
  <c r="J1576" i="1" s="1"/>
  <c r="J1575" i="1"/>
  <c r="D1575" i="1"/>
  <c r="C1575" i="1"/>
  <c r="H1574" i="1"/>
  <c r="G1574" i="1"/>
  <c r="D1574" i="1"/>
  <c r="C1574" i="1"/>
  <c r="J1574" i="1" s="1"/>
  <c r="J1573" i="1"/>
  <c r="D1573" i="1"/>
  <c r="C1573" i="1"/>
  <c r="D1572" i="1"/>
  <c r="C1572" i="1"/>
  <c r="D1571" i="1"/>
  <c r="C1571" i="1"/>
  <c r="H1570" i="1"/>
  <c r="G1570" i="1"/>
  <c r="D1570" i="1"/>
  <c r="C1570" i="1"/>
  <c r="J1570" i="1" s="1"/>
  <c r="J1569" i="1"/>
  <c r="D1569" i="1"/>
  <c r="C1569" i="1"/>
  <c r="H1568" i="1"/>
  <c r="G1568" i="1"/>
  <c r="D1568" i="1"/>
  <c r="C1568" i="1"/>
  <c r="J1568" i="1" s="1"/>
  <c r="J1567" i="1"/>
  <c r="D1567" i="1"/>
  <c r="C1567" i="1"/>
  <c r="H1566" i="1"/>
  <c r="G1566" i="1"/>
  <c r="D1566" i="1"/>
  <c r="C1566" i="1"/>
  <c r="J1566" i="1" s="1"/>
  <c r="J1565" i="1"/>
  <c r="D1565" i="1"/>
  <c r="C1565" i="1"/>
  <c r="H1564" i="1"/>
  <c r="G1564" i="1"/>
  <c r="D1564" i="1"/>
  <c r="C1564" i="1"/>
  <c r="J1564" i="1" s="1"/>
  <c r="H1563" i="1"/>
  <c r="G1563" i="1"/>
  <c r="D1563" i="1"/>
  <c r="C1563" i="1"/>
  <c r="J1562" i="1"/>
  <c r="D1562" i="1"/>
  <c r="C1562" i="1"/>
  <c r="H1561" i="1"/>
  <c r="G1561" i="1"/>
  <c r="D1561" i="1"/>
  <c r="C1561" i="1"/>
  <c r="J1561" i="1" s="1"/>
  <c r="J1560" i="1"/>
  <c r="D1560" i="1"/>
  <c r="C1560" i="1"/>
  <c r="H1559" i="1"/>
  <c r="G1559" i="1"/>
  <c r="D1559" i="1"/>
  <c r="C1559" i="1"/>
  <c r="J1559" i="1" s="1"/>
  <c r="J1558" i="1"/>
  <c r="D1558" i="1"/>
  <c r="C1558" i="1"/>
  <c r="H1557" i="1"/>
  <c r="G1557" i="1"/>
  <c r="D1557" i="1"/>
  <c r="C1557" i="1"/>
  <c r="J1557" i="1" s="1"/>
  <c r="D1556" i="1"/>
  <c r="D1555" i="1"/>
  <c r="D1554" i="1"/>
  <c r="C1554" i="1"/>
  <c r="H1553" i="1"/>
  <c r="G1553" i="1"/>
  <c r="I1553" i="1" s="1"/>
  <c r="D1553" i="1"/>
  <c r="C1553" i="1"/>
  <c r="J1553" i="1" s="1"/>
  <c r="D1552" i="1"/>
  <c r="C1552" i="1"/>
  <c r="H1551" i="1"/>
  <c r="G1551" i="1"/>
  <c r="I1551" i="1" s="1"/>
  <c r="D1551" i="1"/>
  <c r="C1551" i="1"/>
  <c r="J1551" i="1" s="1"/>
  <c r="D1550" i="1"/>
  <c r="C1550" i="1"/>
  <c r="J1550" i="1" s="1"/>
  <c r="H1549" i="1"/>
  <c r="G1549" i="1"/>
  <c r="I1549" i="1" s="1"/>
  <c r="D1549" i="1"/>
  <c r="C1549" i="1"/>
  <c r="J1549" i="1" s="1"/>
  <c r="D1548" i="1"/>
  <c r="C1548" i="1"/>
  <c r="D1547" i="1"/>
  <c r="H1547" i="1" s="1"/>
  <c r="C1547" i="1"/>
  <c r="J1547" i="1" s="1"/>
  <c r="D1546" i="1"/>
  <c r="C1546" i="1"/>
  <c r="J1545" i="1"/>
  <c r="D1545" i="1"/>
  <c r="H1545" i="1" s="1"/>
  <c r="C1545" i="1"/>
  <c r="D1544" i="1"/>
  <c r="C1544" i="1"/>
  <c r="J1543" i="1"/>
  <c r="D1543" i="1"/>
  <c r="H1543" i="1" s="1"/>
  <c r="C1543" i="1"/>
  <c r="D1542" i="1"/>
  <c r="C1542" i="1"/>
  <c r="J1541" i="1"/>
  <c r="D1541" i="1"/>
  <c r="H1541" i="1" s="1"/>
  <c r="C1541" i="1"/>
  <c r="G1540" i="1"/>
  <c r="D1540" i="1"/>
  <c r="H1540" i="1" s="1"/>
  <c r="C1540" i="1"/>
  <c r="D1539" i="1"/>
  <c r="H1539" i="1" s="1"/>
  <c r="C1539" i="1"/>
  <c r="D1538" i="1"/>
  <c r="D1536" i="1"/>
  <c r="C1536" i="1"/>
  <c r="D1535" i="1"/>
  <c r="H1535" i="1" s="1"/>
  <c r="C1535" i="1"/>
  <c r="G1534" i="1"/>
  <c r="D1534" i="1"/>
  <c r="H1534" i="1" s="1"/>
  <c r="C1534" i="1"/>
  <c r="G1533" i="1"/>
  <c r="D1533" i="1"/>
  <c r="H1533" i="1" s="1"/>
  <c r="C1533" i="1"/>
  <c r="D1532" i="1"/>
  <c r="C1532" i="1"/>
  <c r="D1531" i="1"/>
  <c r="H1531" i="1" s="1"/>
  <c r="C1531" i="1"/>
  <c r="G1530" i="1"/>
  <c r="D1530" i="1"/>
  <c r="H1530" i="1" s="1"/>
  <c r="C1530" i="1"/>
  <c r="G1529" i="1"/>
  <c r="D1529" i="1"/>
  <c r="H1529" i="1" s="1"/>
  <c r="C1529" i="1"/>
  <c r="D1528" i="1"/>
  <c r="C1528" i="1"/>
  <c r="D1527" i="1"/>
  <c r="H1527" i="1" s="1"/>
  <c r="C1527" i="1"/>
  <c r="G1526" i="1"/>
  <c r="D1526" i="1"/>
  <c r="H1526" i="1" s="1"/>
  <c r="C1526" i="1"/>
  <c r="D1525" i="1"/>
  <c r="D1524" i="1"/>
  <c r="H1524" i="1" s="1"/>
  <c r="C1524" i="1"/>
  <c r="G1523" i="1"/>
  <c r="D1523" i="1"/>
  <c r="H1523" i="1" s="1"/>
  <c r="C1523" i="1"/>
  <c r="D1522" i="1"/>
  <c r="H1522" i="1" s="1"/>
  <c r="C1522" i="1"/>
  <c r="D1521" i="1"/>
  <c r="C1521" i="1"/>
  <c r="D1520" i="1"/>
  <c r="H1520" i="1" s="1"/>
  <c r="C1520" i="1"/>
  <c r="G1519" i="1"/>
  <c r="D1519" i="1"/>
  <c r="H1519" i="1" s="1"/>
  <c r="C1519" i="1"/>
  <c r="G1518" i="1"/>
  <c r="D1518" i="1"/>
  <c r="H1518" i="1" s="1"/>
  <c r="C1518" i="1"/>
  <c r="D1517" i="1"/>
  <c r="C1517" i="1"/>
  <c r="D1516" i="1"/>
  <c r="H1516" i="1" s="1"/>
  <c r="C1516" i="1"/>
  <c r="G1515" i="1"/>
  <c r="D1515" i="1"/>
  <c r="H1515" i="1" s="1"/>
  <c r="C1515" i="1"/>
  <c r="G1514" i="1"/>
  <c r="D1514" i="1"/>
  <c r="H1514" i="1" s="1"/>
  <c r="C1514" i="1"/>
  <c r="D1513" i="1"/>
  <c r="C1513" i="1"/>
  <c r="D1512" i="1"/>
  <c r="H1512" i="1" s="1"/>
  <c r="C1512" i="1"/>
  <c r="D1511" i="1"/>
  <c r="H1511" i="1" s="1"/>
  <c r="C1511" i="1"/>
  <c r="C1510" i="1"/>
  <c r="D1509" i="1"/>
  <c r="C1509" i="1"/>
  <c r="D1508" i="1"/>
  <c r="H1508" i="1" s="1"/>
  <c r="C1508" i="1"/>
  <c r="G1507" i="1"/>
  <c r="D1507" i="1"/>
  <c r="H1507" i="1" s="1"/>
  <c r="C1507" i="1"/>
  <c r="G1506" i="1"/>
  <c r="D1506" i="1"/>
  <c r="H1506" i="1" s="1"/>
  <c r="C1506" i="1"/>
  <c r="D1505" i="1"/>
  <c r="C1505" i="1"/>
  <c r="D1504" i="1"/>
  <c r="H1504" i="1" s="1"/>
  <c r="C1504" i="1"/>
  <c r="G1503" i="1"/>
  <c r="D1503" i="1"/>
  <c r="H1503" i="1" s="1"/>
  <c r="C1503" i="1"/>
  <c r="G1502" i="1"/>
  <c r="D1502" i="1"/>
  <c r="H1502" i="1" s="1"/>
  <c r="C1502" i="1"/>
  <c r="D1501" i="1"/>
  <c r="C1501" i="1"/>
  <c r="D1500" i="1"/>
  <c r="H1500" i="1" s="1"/>
  <c r="C1500" i="1"/>
  <c r="G1499" i="1"/>
  <c r="D1499" i="1"/>
  <c r="H1499" i="1" s="1"/>
  <c r="C1499" i="1"/>
  <c r="G1498" i="1"/>
  <c r="D1498" i="1"/>
  <c r="H1498" i="1" s="1"/>
  <c r="C1498" i="1"/>
  <c r="D1497" i="1"/>
  <c r="C1497" i="1"/>
  <c r="D1496" i="1"/>
  <c r="H1496" i="1" s="1"/>
  <c r="C1496" i="1"/>
  <c r="G1495" i="1"/>
  <c r="D1495" i="1"/>
  <c r="H1495" i="1" s="1"/>
  <c r="C1495" i="1"/>
  <c r="G1494" i="1"/>
  <c r="D1494" i="1"/>
  <c r="H1494" i="1" s="1"/>
  <c r="C1494" i="1"/>
  <c r="D1493" i="1"/>
  <c r="C1493" i="1"/>
  <c r="D1492" i="1"/>
  <c r="H1492" i="1" s="1"/>
  <c r="C1492" i="1"/>
  <c r="G1491" i="1"/>
  <c r="D1491" i="1"/>
  <c r="H1491" i="1" s="1"/>
  <c r="C1491" i="1"/>
  <c r="D1490" i="1"/>
  <c r="H1490" i="1" s="1"/>
  <c r="C1490" i="1"/>
  <c r="D1489" i="1"/>
  <c r="C1489" i="1"/>
  <c r="D1488" i="1"/>
  <c r="H1488" i="1" s="1"/>
  <c r="C1488" i="1"/>
  <c r="H1487" i="1"/>
  <c r="D1487" i="1"/>
  <c r="G1487" i="1" s="1"/>
  <c r="C1487" i="1"/>
  <c r="H1486" i="1"/>
  <c r="D1486" i="1"/>
  <c r="G1486" i="1" s="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D1430" i="1"/>
  <c r="H1430" i="1" s="1"/>
  <c r="C1430" i="1"/>
  <c r="G1429" i="1"/>
  <c r="D1429" i="1"/>
  <c r="H1429" i="1" s="1"/>
  <c r="C1429" i="1"/>
  <c r="G1428" i="1"/>
  <c r="D1428" i="1"/>
  <c r="H1428" i="1" s="1"/>
  <c r="C1428" i="1"/>
  <c r="D1427" i="1"/>
  <c r="H1427" i="1" s="1"/>
  <c r="C1427" i="1"/>
  <c r="D1426" i="1"/>
  <c r="H1426" i="1" s="1"/>
  <c r="C1426" i="1"/>
  <c r="G1425" i="1"/>
  <c r="D1425" i="1"/>
  <c r="H1425" i="1" s="1"/>
  <c r="C1425" i="1"/>
  <c r="G1424" i="1"/>
  <c r="D1424" i="1"/>
  <c r="H1424" i="1" s="1"/>
  <c r="C1424" i="1"/>
  <c r="D1423" i="1"/>
  <c r="H1423" i="1" s="1"/>
  <c r="C1423" i="1"/>
  <c r="D1422" i="1"/>
  <c r="H1422" i="1" s="1"/>
  <c r="C1422" i="1"/>
  <c r="G1421" i="1"/>
  <c r="D1421" i="1"/>
  <c r="H1421" i="1" s="1"/>
  <c r="C1421" i="1"/>
  <c r="G1420" i="1"/>
  <c r="D1420" i="1"/>
  <c r="H1420" i="1" s="1"/>
  <c r="C1420" i="1"/>
  <c r="D1419" i="1"/>
  <c r="H1419" i="1" s="1"/>
  <c r="C1419" i="1"/>
  <c r="D1418" i="1"/>
  <c r="H1418" i="1" s="1"/>
  <c r="C1418" i="1"/>
  <c r="G1417" i="1"/>
  <c r="D1417" i="1"/>
  <c r="H1417" i="1" s="1"/>
  <c r="C1417" i="1"/>
  <c r="G1416" i="1"/>
  <c r="D1416" i="1"/>
  <c r="H1416" i="1" s="1"/>
  <c r="C1416" i="1"/>
  <c r="D1415" i="1"/>
  <c r="H1415" i="1" s="1"/>
  <c r="C1415" i="1"/>
  <c r="D1414" i="1"/>
  <c r="H1414" i="1" s="1"/>
  <c r="C1414" i="1"/>
  <c r="G1413" i="1"/>
  <c r="D1413" i="1"/>
  <c r="H1413" i="1" s="1"/>
  <c r="C1413" i="1"/>
  <c r="G1412" i="1"/>
  <c r="D1412" i="1"/>
  <c r="H1412" i="1" s="1"/>
  <c r="C1412" i="1"/>
  <c r="D1411" i="1"/>
  <c r="H1411" i="1" s="1"/>
  <c r="C1411" i="1"/>
  <c r="D1410" i="1"/>
  <c r="H1410" i="1" s="1"/>
  <c r="C1410" i="1"/>
  <c r="G1409" i="1"/>
  <c r="D1409" i="1"/>
  <c r="H1409" i="1" s="1"/>
  <c r="C1409" i="1"/>
  <c r="G1408" i="1"/>
  <c r="D1408" i="1"/>
  <c r="H1408" i="1" s="1"/>
  <c r="C1408" i="1"/>
  <c r="D1407" i="1"/>
  <c r="H1407" i="1" s="1"/>
  <c r="C1407" i="1"/>
  <c r="D1406" i="1"/>
  <c r="H1406" i="1" s="1"/>
  <c r="C1406" i="1"/>
  <c r="G1405" i="1"/>
  <c r="D1405" i="1"/>
  <c r="H1405" i="1" s="1"/>
  <c r="C1405" i="1"/>
  <c r="G1404" i="1"/>
  <c r="D1404" i="1"/>
  <c r="H1404" i="1" s="1"/>
  <c r="C1404" i="1"/>
  <c r="D1403" i="1"/>
  <c r="H1403" i="1" s="1"/>
  <c r="C1403" i="1"/>
  <c r="D1402" i="1"/>
  <c r="H1402" i="1" s="1"/>
  <c r="C1402" i="1"/>
  <c r="D1400" i="1"/>
  <c r="G1400" i="1" s="1"/>
  <c r="C1400" i="1"/>
  <c r="D1399" i="1"/>
  <c r="C1399" i="1"/>
  <c r="H1398" i="1"/>
  <c r="D1398" i="1"/>
  <c r="C1398" i="1"/>
  <c r="D1397" i="1"/>
  <c r="C1397" i="1"/>
  <c r="H1397" i="1" s="1"/>
  <c r="D1396" i="1"/>
  <c r="C1396" i="1"/>
  <c r="D1395" i="1"/>
  <c r="G1395" i="1" s="1"/>
  <c r="C1395" i="1"/>
  <c r="D1394" i="1"/>
  <c r="H1394" i="1" s="1"/>
  <c r="C1394" i="1"/>
  <c r="D1393" i="1"/>
  <c r="G1393" i="1" s="1"/>
  <c r="C1393" i="1"/>
  <c r="D1392" i="1"/>
  <c r="G1392" i="1" s="1"/>
  <c r="C1392" i="1"/>
  <c r="D1391" i="1"/>
  <c r="G1391" i="1" s="1"/>
  <c r="C1391" i="1"/>
  <c r="D1390" i="1"/>
  <c r="C1390" i="1"/>
  <c r="D1389" i="1"/>
  <c r="C1389" i="1"/>
  <c r="D1388" i="1"/>
  <c r="C1388" i="1"/>
  <c r="D1387" i="1"/>
  <c r="C1387" i="1"/>
  <c r="D1386" i="1"/>
  <c r="C1386" i="1"/>
  <c r="D1385" i="1"/>
  <c r="C1385" i="1"/>
  <c r="D1384" i="1"/>
  <c r="C1384" i="1"/>
  <c r="D1383" i="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D1329" i="1"/>
  <c r="G1329" i="1" s="1"/>
  <c r="C1329" i="1"/>
  <c r="D1328" i="1"/>
  <c r="G1328" i="1" s="1"/>
  <c r="C1328" i="1"/>
  <c r="D1327" i="1"/>
  <c r="G1327" i="1" s="1"/>
  <c r="C1327" i="1"/>
  <c r="D1326" i="1"/>
  <c r="G1326" i="1" s="1"/>
  <c r="C1326" i="1"/>
  <c r="D1325" i="1"/>
  <c r="C1325" i="1"/>
  <c r="D1324" i="1"/>
  <c r="G1324" i="1" s="1"/>
  <c r="C1324" i="1"/>
  <c r="D1323" i="1"/>
  <c r="G1323" i="1" s="1"/>
  <c r="C1323" i="1"/>
  <c r="D1322" i="1"/>
  <c r="G1322" i="1" s="1"/>
  <c r="C1322" i="1"/>
  <c r="D1321" i="1"/>
  <c r="G1321" i="1" s="1"/>
  <c r="C1321" i="1"/>
  <c r="D1320" i="1"/>
  <c r="G1320" i="1" s="1"/>
  <c r="C1320" i="1"/>
  <c r="D1319" i="1"/>
  <c r="G1319" i="1" s="1"/>
  <c r="C1319" i="1"/>
  <c r="D1318" i="1"/>
  <c r="G1318" i="1" s="1"/>
  <c r="C1318" i="1"/>
  <c r="D1317" i="1"/>
  <c r="G1317" i="1" s="1"/>
  <c r="C1317" i="1"/>
  <c r="D1316" i="1"/>
  <c r="G1316" i="1" s="1"/>
  <c r="C1316" i="1"/>
  <c r="D1315" i="1"/>
  <c r="G1315" i="1" s="1"/>
  <c r="C1315" i="1"/>
  <c r="D1314" i="1"/>
  <c r="C1314" i="1"/>
  <c r="D1313" i="1"/>
  <c r="G1313" i="1" s="1"/>
  <c r="C1313" i="1"/>
  <c r="D1312" i="1"/>
  <c r="G1312" i="1" s="1"/>
  <c r="C1312" i="1"/>
  <c r="D1311" i="1"/>
  <c r="C1311" i="1"/>
  <c r="D1310" i="1"/>
  <c r="G1310" i="1" s="1"/>
  <c r="C1310" i="1"/>
  <c r="D1309" i="1"/>
  <c r="G1309" i="1" s="1"/>
  <c r="C1309" i="1"/>
  <c r="D1308" i="1"/>
  <c r="H1308" i="1" s="1"/>
  <c r="C1308" i="1"/>
  <c r="D1307" i="1"/>
  <c r="H1307" i="1" s="1"/>
  <c r="C1307" i="1"/>
  <c r="G1306" i="1"/>
  <c r="D1306" i="1"/>
  <c r="H1306" i="1" s="1"/>
  <c r="C1306" i="1"/>
  <c r="D1305" i="1"/>
  <c r="H1305" i="1" s="1"/>
  <c r="C1305" i="1"/>
  <c r="G1304" i="1"/>
  <c r="D1304" i="1"/>
  <c r="H1304" i="1" s="1"/>
  <c r="C1304" i="1"/>
  <c r="D1303" i="1"/>
  <c r="H1303" i="1" s="1"/>
  <c r="C1303" i="1"/>
  <c r="G1302" i="1"/>
  <c r="D1302" i="1"/>
  <c r="H1302" i="1" s="1"/>
  <c r="C1302" i="1"/>
  <c r="G1301" i="1"/>
  <c r="D1301" i="1"/>
  <c r="H1301" i="1" s="1"/>
  <c r="C1301" i="1"/>
  <c r="G1300" i="1"/>
  <c r="D1300" i="1"/>
  <c r="H1300" i="1" s="1"/>
  <c r="C1300" i="1"/>
  <c r="D1299" i="1"/>
  <c r="C1299" i="1"/>
  <c r="D1298" i="1"/>
  <c r="C1298" i="1"/>
  <c r="D1297" i="1"/>
  <c r="C1297" i="1"/>
  <c r="D1296" i="1"/>
  <c r="H1296" i="1" s="1"/>
  <c r="C1296" i="1"/>
  <c r="D1295" i="1"/>
  <c r="C1295" i="1"/>
  <c r="H1294" i="1"/>
  <c r="D1294" i="1"/>
  <c r="C1294" i="1"/>
  <c r="G1294" i="1" s="1"/>
  <c r="D1293" i="1"/>
  <c r="H1293" i="1" s="1"/>
  <c r="C1293" i="1"/>
  <c r="D1292" i="1"/>
  <c r="C1292" i="1"/>
  <c r="H1292" i="1" s="1"/>
  <c r="D1291" i="1"/>
  <c r="C1291" i="1"/>
  <c r="D1290" i="1"/>
  <c r="H1290" i="1" s="1"/>
  <c r="C1290" i="1"/>
  <c r="H1289" i="1"/>
  <c r="D1289" i="1"/>
  <c r="C1289" i="1"/>
  <c r="G1289" i="1" s="1"/>
  <c r="D1288" i="1"/>
  <c r="C1288" i="1"/>
  <c r="H1288" i="1" s="1"/>
  <c r="D1287" i="1"/>
  <c r="H1287" i="1" s="1"/>
  <c r="C1287" i="1"/>
  <c r="D1286" i="1"/>
  <c r="C1286" i="1"/>
  <c r="D1285" i="1"/>
  <c r="C1285" i="1"/>
  <c r="H1285" i="1" s="1"/>
  <c r="D1284" i="1"/>
  <c r="H1284" i="1" s="1"/>
  <c r="C1284" i="1"/>
  <c r="H1283" i="1"/>
  <c r="G1283" i="1"/>
  <c r="D1283" i="1"/>
  <c r="C1283" i="1"/>
  <c r="D1282" i="1"/>
  <c r="C1282" i="1"/>
  <c r="G1282" i="1" s="1"/>
  <c r="D1280" i="1"/>
  <c r="C1280" i="1"/>
  <c r="H1280" i="1" s="1"/>
  <c r="D1279" i="1"/>
  <c r="C1279" i="1"/>
  <c r="H1277" i="1"/>
  <c r="D1277" i="1"/>
  <c r="C1277" i="1"/>
  <c r="G1277" i="1" s="1"/>
  <c r="G1276" i="1"/>
  <c r="D1276" i="1"/>
  <c r="C1276" i="1"/>
  <c r="D1275" i="1"/>
  <c r="C1275" i="1"/>
  <c r="H1275" i="1" s="1"/>
  <c r="G1274" i="1"/>
  <c r="D1274" i="1"/>
  <c r="C1274" i="1"/>
  <c r="H1274" i="1" s="1"/>
  <c r="G1273" i="1"/>
  <c r="D1273" i="1"/>
  <c r="C1273" i="1"/>
  <c r="H1273" i="1" s="1"/>
  <c r="D1272" i="1"/>
  <c r="C1272" i="1"/>
  <c r="D1271" i="1"/>
  <c r="C1271" i="1"/>
  <c r="D1270" i="1"/>
  <c r="C1270" i="1"/>
  <c r="H1270" i="1" s="1"/>
  <c r="D1269" i="1"/>
  <c r="G1269" i="1" s="1"/>
  <c r="C1269" i="1"/>
  <c r="H1269" i="1" s="1"/>
  <c r="C1268" i="1"/>
  <c r="H1267" i="1"/>
  <c r="G1267" i="1"/>
  <c r="D1267" i="1"/>
  <c r="C1267" i="1"/>
  <c r="H1266" i="1"/>
  <c r="G1266" i="1"/>
  <c r="D1266" i="1"/>
  <c r="C1266" i="1"/>
  <c r="G1265" i="1"/>
  <c r="D1265" i="1"/>
  <c r="H1265" i="1" s="1"/>
  <c r="C1265" i="1"/>
  <c r="C1264" i="1"/>
  <c r="H1263" i="1"/>
  <c r="G1263" i="1"/>
  <c r="D1263" i="1"/>
  <c r="C1263" i="1"/>
  <c r="H1262" i="1"/>
  <c r="D1262" i="1"/>
  <c r="G1262" i="1" s="1"/>
  <c r="C1262" i="1"/>
  <c r="D1261" i="1"/>
  <c r="G1261" i="1" s="1"/>
  <c r="C1261" i="1"/>
  <c r="D1260" i="1"/>
  <c r="G1260" i="1" s="1"/>
  <c r="C1260" i="1"/>
  <c r="D1258" i="1"/>
  <c r="H1258" i="1" s="1"/>
  <c r="C1258" i="1"/>
  <c r="D1257" i="1"/>
  <c r="C1257" i="1"/>
  <c r="D1256" i="1"/>
  <c r="C1256" i="1"/>
  <c r="D1254" i="1"/>
  <c r="H1254" i="1" s="1"/>
  <c r="C1254" i="1"/>
  <c r="D1253" i="1"/>
  <c r="H1253" i="1" s="1"/>
  <c r="C1253" i="1"/>
  <c r="H1252" i="1"/>
  <c r="G1252" i="1"/>
  <c r="D1252" i="1"/>
  <c r="C1252" i="1"/>
  <c r="D1251" i="1"/>
  <c r="C1251" i="1"/>
  <c r="D1250" i="1"/>
  <c r="H1250" i="1" s="1"/>
  <c r="C1250" i="1"/>
  <c r="D1249" i="1"/>
  <c r="H1249" i="1" s="1"/>
  <c r="C1249" i="1"/>
  <c r="D1248" i="1"/>
  <c r="H1248" i="1" s="1"/>
  <c r="C1248" i="1"/>
  <c r="D1247" i="1"/>
  <c r="H1247" i="1" s="1"/>
  <c r="C1247" i="1"/>
  <c r="H1246" i="1"/>
  <c r="D1246" i="1"/>
  <c r="G1246" i="1" s="1"/>
  <c r="C1246" i="1"/>
  <c r="D1245" i="1"/>
  <c r="H1245" i="1" s="1"/>
  <c r="C1245" i="1"/>
  <c r="D1244" i="1"/>
  <c r="H1244" i="1" s="1"/>
  <c r="C1244" i="1"/>
  <c r="D1243" i="1"/>
  <c r="H1243" i="1" s="1"/>
  <c r="C1243" i="1"/>
  <c r="D1242" i="1"/>
  <c r="H1242" i="1" s="1"/>
  <c r="C1242" i="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H1232" i="1"/>
  <c r="G1232" i="1"/>
  <c r="D1232" i="1"/>
  <c r="C1232" i="1"/>
  <c r="H1231" i="1"/>
  <c r="G1231" i="1"/>
  <c r="D1231" i="1"/>
  <c r="C1231" i="1"/>
  <c r="D1230" i="1"/>
  <c r="H1230" i="1" s="1"/>
  <c r="C1230" i="1"/>
  <c r="H1229" i="1"/>
  <c r="G1229" i="1"/>
  <c r="D1229" i="1"/>
  <c r="C1229" i="1"/>
  <c r="D1228" i="1"/>
  <c r="H1228" i="1" s="1"/>
  <c r="C1228" i="1"/>
  <c r="G1227" i="1"/>
  <c r="D1227" i="1"/>
  <c r="H1227" i="1" s="1"/>
  <c r="C1227" i="1"/>
  <c r="G1226" i="1"/>
  <c r="D1226" i="1"/>
  <c r="H1226" i="1" s="1"/>
  <c r="C1226" i="1"/>
  <c r="H1225" i="1"/>
  <c r="G1225" i="1"/>
  <c r="D1225" i="1"/>
  <c r="C1225" i="1"/>
  <c r="C1224" i="1"/>
  <c r="H1222" i="1"/>
  <c r="G1222" i="1"/>
  <c r="D1222" i="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C1215" i="1"/>
  <c r="D1214" i="1"/>
  <c r="H1214" i="1" s="1"/>
  <c r="C1214" i="1"/>
  <c r="G1213" i="1"/>
  <c r="D1213" i="1"/>
  <c r="H1213" i="1" s="1"/>
  <c r="C1213" i="1"/>
  <c r="D1212" i="1"/>
  <c r="H1212" i="1" s="1"/>
  <c r="C1212" i="1"/>
  <c r="H1211" i="1"/>
  <c r="G1211" i="1"/>
  <c r="D1211" i="1"/>
  <c r="C1211" i="1"/>
  <c r="G1210" i="1"/>
  <c r="D1210" i="1"/>
  <c r="H1210" i="1" s="1"/>
  <c r="C1210" i="1"/>
  <c r="H1209" i="1"/>
  <c r="G1209" i="1"/>
  <c r="D1209" i="1"/>
  <c r="C1209" i="1"/>
  <c r="C1208" i="1"/>
  <c r="C1207" i="1"/>
  <c r="H1206" i="1"/>
  <c r="D1206" i="1"/>
  <c r="C1206" i="1"/>
  <c r="G1206" i="1" s="1"/>
  <c r="H1205" i="1"/>
  <c r="D1205" i="1"/>
  <c r="C1205" i="1"/>
  <c r="G1205" i="1" s="1"/>
  <c r="H1204" i="1"/>
  <c r="G1204" i="1"/>
  <c r="D1204" i="1"/>
  <c r="C1204" i="1"/>
  <c r="H1203" i="1"/>
  <c r="D1203" i="1"/>
  <c r="C1203" i="1"/>
  <c r="G1203" i="1" s="1"/>
  <c r="H1202" i="1"/>
  <c r="D1202" i="1"/>
  <c r="C1202" i="1"/>
  <c r="G1202" i="1" s="1"/>
  <c r="D1201" i="1"/>
  <c r="D1200" i="1"/>
  <c r="C1200" i="1"/>
  <c r="G1200" i="1" s="1"/>
  <c r="D1199" i="1"/>
  <c r="H1199" i="1" s="1"/>
  <c r="C1199" i="1"/>
  <c r="D1198" i="1"/>
  <c r="H1198" i="1" s="1"/>
  <c r="C1198" i="1"/>
  <c r="D1197" i="1"/>
  <c r="C1197" i="1"/>
  <c r="D1196" i="1"/>
  <c r="C1196" i="1"/>
  <c r="D1195" i="1"/>
  <c r="C1195" i="1"/>
  <c r="D1194" i="1"/>
  <c r="C1194" i="1"/>
  <c r="D1193" i="1"/>
  <c r="C1193" i="1"/>
  <c r="D1192" i="1"/>
  <c r="C1192" i="1"/>
  <c r="D1191" i="1"/>
  <c r="C1191" i="1"/>
  <c r="D1190" i="1"/>
  <c r="C1190" i="1"/>
  <c r="D1189" i="1"/>
  <c r="H1189" i="1" s="1"/>
  <c r="C1189" i="1"/>
  <c r="D1188" i="1"/>
  <c r="H1188" i="1" s="1"/>
  <c r="C1188" i="1"/>
  <c r="H1187" i="1"/>
  <c r="G1187" i="1"/>
  <c r="D1187" i="1"/>
  <c r="C1187" i="1"/>
  <c r="G1186" i="1"/>
  <c r="D1186" i="1"/>
  <c r="H1186" i="1" s="1"/>
  <c r="C1186" i="1"/>
  <c r="C1185" i="1"/>
  <c r="H1184" i="1"/>
  <c r="G1184" i="1"/>
  <c r="D1184" i="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H1172" i="1"/>
  <c r="D1172" i="1"/>
  <c r="G1172" i="1" s="1"/>
  <c r="C1172" i="1"/>
  <c r="D1171" i="1"/>
  <c r="H1171" i="1" s="1"/>
  <c r="C1171" i="1"/>
  <c r="C1170" i="1"/>
  <c r="D1169" i="1"/>
  <c r="H1169" i="1" s="1"/>
  <c r="C1169" i="1"/>
  <c r="D1168" i="1"/>
  <c r="H1168" i="1" s="1"/>
  <c r="C1168" i="1"/>
  <c r="D1167" i="1"/>
  <c r="H1167" i="1" s="1"/>
  <c r="C1167" i="1"/>
  <c r="D1166" i="1"/>
  <c r="H1166" i="1" s="1"/>
  <c r="C1166" i="1"/>
  <c r="D1165" i="1"/>
  <c r="H1165" i="1" s="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G1092" i="1" s="1"/>
  <c r="H1091" i="1"/>
  <c r="D1091" i="1"/>
  <c r="G1091" i="1" s="1"/>
  <c r="C1091" i="1"/>
  <c r="H1090" i="1"/>
  <c r="D1090" i="1"/>
  <c r="G1090" i="1" s="1"/>
  <c r="C1090" i="1"/>
  <c r="D1089" i="1"/>
  <c r="H1089" i="1" s="1"/>
  <c r="C1089" i="1"/>
  <c r="H1088" i="1"/>
  <c r="D1088" i="1"/>
  <c r="G1088" i="1" s="1"/>
  <c r="C1088" i="1"/>
  <c r="D1087" i="1"/>
  <c r="H1086" i="1"/>
  <c r="D1086" i="1"/>
  <c r="G1086" i="1" s="1"/>
  <c r="C1086" i="1"/>
  <c r="H1085" i="1"/>
  <c r="D1085" i="1"/>
  <c r="G1085" i="1" s="1"/>
  <c r="C1085" i="1"/>
  <c r="H1084" i="1"/>
  <c r="D1084" i="1"/>
  <c r="C1084" i="1"/>
  <c r="G1084" i="1" s="1"/>
  <c r="H1083" i="1"/>
  <c r="G1083" i="1"/>
  <c r="D1083" i="1"/>
  <c r="C1083" i="1"/>
  <c r="H1082" i="1"/>
  <c r="G1082" i="1"/>
  <c r="D1082" i="1"/>
  <c r="C1082" i="1"/>
  <c r="H1081" i="1"/>
  <c r="D1081" i="1"/>
  <c r="C1081" i="1"/>
  <c r="G1081" i="1" s="1"/>
  <c r="H1080" i="1"/>
  <c r="D1080" i="1"/>
  <c r="G1080" i="1" s="1"/>
  <c r="C1080" i="1"/>
  <c r="H1079" i="1"/>
  <c r="G1079" i="1"/>
  <c r="D1079" i="1"/>
  <c r="C1079" i="1"/>
  <c r="D1078" i="1"/>
  <c r="G1078" i="1" s="1"/>
  <c r="C1078" i="1"/>
  <c r="D1077" i="1"/>
  <c r="G1077" i="1" s="1"/>
  <c r="C1077" i="1"/>
  <c r="D1076" i="1"/>
  <c r="G1076" i="1" s="1"/>
  <c r="C1076" i="1"/>
  <c r="D1073" i="1"/>
  <c r="C1073" i="1"/>
  <c r="H1072" i="1"/>
  <c r="D1072" i="1"/>
  <c r="G1072" i="1" s="1"/>
  <c r="C1072" i="1"/>
  <c r="H1071" i="1"/>
  <c r="G1071" i="1"/>
  <c r="D1071" i="1"/>
  <c r="C1071" i="1"/>
  <c r="H1070" i="1"/>
  <c r="D1070" i="1"/>
  <c r="G1070" i="1" s="1"/>
  <c r="C1070" i="1"/>
  <c r="H1069" i="1"/>
  <c r="D1069" i="1"/>
  <c r="G1069" i="1" s="1"/>
  <c r="C1069" i="1"/>
  <c r="H1067" i="1"/>
  <c r="G1067" i="1"/>
  <c r="D1067" i="1"/>
  <c r="C1067" i="1"/>
  <c r="H1066" i="1"/>
  <c r="D1066" i="1"/>
  <c r="G1066" i="1" s="1"/>
  <c r="C1066" i="1"/>
  <c r="H1065" i="1"/>
  <c r="G1065" i="1"/>
  <c r="D1065" i="1"/>
  <c r="C1065" i="1"/>
  <c r="H1064" i="1"/>
  <c r="D1064" i="1"/>
  <c r="G1064" i="1" s="1"/>
  <c r="C1064" i="1"/>
  <c r="D1063" i="1"/>
  <c r="H1063" i="1" s="1"/>
  <c r="C1063" i="1"/>
  <c r="H1062" i="1"/>
  <c r="D1062" i="1"/>
  <c r="G1062" i="1" s="1"/>
  <c r="C1062" i="1"/>
  <c r="C1061" i="1"/>
  <c r="H1060" i="1"/>
  <c r="D1060" i="1"/>
  <c r="G1060" i="1" s="1"/>
  <c r="C1060" i="1"/>
  <c r="H1059" i="1"/>
  <c r="D1059" i="1"/>
  <c r="G1059" i="1" s="1"/>
  <c r="C1059" i="1"/>
  <c r="H1058" i="1"/>
  <c r="D1058" i="1"/>
  <c r="G1058" i="1" s="1"/>
  <c r="C1058" i="1"/>
  <c r="D1057" i="1"/>
  <c r="G1057" i="1" s="1"/>
  <c r="C1057" i="1"/>
  <c r="H1056" i="1"/>
  <c r="D1056" i="1"/>
  <c r="G1056" i="1" s="1"/>
  <c r="C1056" i="1"/>
  <c r="H1055" i="1"/>
  <c r="D1055" i="1"/>
  <c r="G1055" i="1" s="1"/>
  <c r="C1055" i="1"/>
  <c r="H1054" i="1"/>
  <c r="G1054" i="1"/>
  <c r="D1054" i="1"/>
  <c r="C1054" i="1"/>
  <c r="H1053" i="1"/>
  <c r="D1053" i="1"/>
  <c r="G1053" i="1" s="1"/>
  <c r="C1053" i="1"/>
  <c r="H1052" i="1"/>
  <c r="D1052" i="1"/>
  <c r="G1052" i="1" s="1"/>
  <c r="C1052" i="1"/>
  <c r="H1051" i="1"/>
  <c r="D1051" i="1"/>
  <c r="G1051" i="1" s="1"/>
  <c r="C1051" i="1"/>
  <c r="C1050" i="1"/>
  <c r="H1049" i="1"/>
  <c r="D1049" i="1"/>
  <c r="G1049" i="1" s="1"/>
  <c r="C1049" i="1"/>
  <c r="H1048" i="1"/>
  <c r="D1048" i="1"/>
  <c r="G1048" i="1" s="1"/>
  <c r="C1048" i="1"/>
  <c r="H1047" i="1"/>
  <c r="D1047" i="1"/>
  <c r="G1047" i="1" s="1"/>
  <c r="C1047" i="1"/>
  <c r="C1046" i="1"/>
  <c r="H1045" i="1"/>
  <c r="G1045" i="1"/>
  <c r="D1045" i="1"/>
  <c r="C1045" i="1"/>
  <c r="H1044" i="1"/>
  <c r="D1044" i="1"/>
  <c r="G1044" i="1" s="1"/>
  <c r="C1044" i="1"/>
  <c r="H1043" i="1"/>
  <c r="G1043" i="1"/>
  <c r="D1043" i="1"/>
  <c r="C1043" i="1"/>
  <c r="H1042" i="1"/>
  <c r="D1042" i="1"/>
  <c r="G1042" i="1" s="1"/>
  <c r="C1042" i="1"/>
  <c r="H1041" i="1"/>
  <c r="G1041" i="1"/>
  <c r="D1041" i="1"/>
  <c r="C1041" i="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C1018" i="1"/>
  <c r="H1016" i="1"/>
  <c r="D1016" i="1"/>
  <c r="G1016" i="1" s="1"/>
  <c r="C1016" i="1"/>
  <c r="H1015" i="1"/>
  <c r="D1015" i="1"/>
  <c r="G1015" i="1" s="1"/>
  <c r="C1015" i="1"/>
  <c r="H1014" i="1"/>
  <c r="D1014" i="1"/>
  <c r="G1014" i="1" s="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C717" i="1"/>
  <c r="H717" i="1" s="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D422" i="1"/>
  <c r="H422" i="1" s="1"/>
  <c r="C422" i="1"/>
  <c r="C421" i="1"/>
  <c r="G416" i="1"/>
  <c r="D416" i="1"/>
  <c r="H416" i="1" s="1"/>
  <c r="C416" i="1"/>
  <c r="G415" i="1"/>
  <c r="D415" i="1"/>
  <c r="H415" i="1" s="1"/>
  <c r="C415" i="1"/>
  <c r="G414" i="1"/>
  <c r="D414" i="1"/>
  <c r="H414" i="1" s="1"/>
  <c r="C414" i="1"/>
  <c r="H411" i="1"/>
  <c r="G411" i="1"/>
  <c r="D411" i="1"/>
  <c r="C411" i="1"/>
  <c r="H410" i="1"/>
  <c r="G410" i="1"/>
  <c r="D410" i="1"/>
  <c r="C410" i="1"/>
  <c r="H409" i="1"/>
  <c r="G409" i="1"/>
  <c r="D409" i="1"/>
  <c r="C409" i="1"/>
  <c r="G408" i="1"/>
  <c r="D408" i="1"/>
  <c r="H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C301" i="1"/>
  <c r="D300" i="1"/>
  <c r="C300" i="1"/>
  <c r="G300" i="1" s="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C270"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G181" i="1"/>
  <c r="D181" i="1"/>
  <c r="H181" i="1" s="1"/>
  <c r="C181" i="1"/>
  <c r="G180" i="1"/>
  <c r="D180" i="1"/>
  <c r="H180" i="1" s="1"/>
  <c r="C180" i="1"/>
  <c r="H179" i="1"/>
  <c r="G179" i="1"/>
  <c r="D179" i="1"/>
  <c r="C179" i="1"/>
  <c r="G178" i="1"/>
  <c r="D178" i="1"/>
  <c r="H178" i="1" s="1"/>
  <c r="C178" i="1"/>
  <c r="H177" i="1"/>
  <c r="G177" i="1"/>
  <c r="D177" i="1"/>
  <c r="C177" i="1"/>
  <c r="G176" i="1"/>
  <c r="D176" i="1"/>
  <c r="H176" i="1" s="1"/>
  <c r="C176" i="1"/>
  <c r="G175" i="1"/>
  <c r="D175" i="1"/>
  <c r="H175" i="1" s="1"/>
  <c r="C175" i="1"/>
  <c r="D174" i="1"/>
  <c r="H174" i="1" s="1"/>
  <c r="C174" i="1"/>
  <c r="G173" i="1"/>
  <c r="D173" i="1"/>
  <c r="H173" i="1" s="1"/>
  <c r="C173" i="1"/>
  <c r="H172" i="1"/>
  <c r="G172" i="1"/>
  <c r="D172" i="1"/>
  <c r="C172" i="1"/>
  <c r="G171" i="1"/>
  <c r="D171" i="1"/>
  <c r="H171" i="1" s="1"/>
  <c r="C171" i="1"/>
  <c r="H170" i="1"/>
  <c r="G170" i="1"/>
  <c r="D170" i="1"/>
  <c r="C170" i="1"/>
  <c r="G169" i="1"/>
  <c r="D169" i="1"/>
  <c r="H169" i="1" s="1"/>
  <c r="C169" i="1"/>
  <c r="G168" i="1"/>
  <c r="D168" i="1"/>
  <c r="H168" i="1" s="1"/>
  <c r="C168" i="1"/>
  <c r="G167" i="1"/>
  <c r="D167" i="1"/>
  <c r="H167" i="1" s="1"/>
  <c r="C167" i="1"/>
  <c r="D166" i="1"/>
  <c r="H166" i="1" s="1"/>
  <c r="C166" i="1"/>
  <c r="G165" i="1"/>
  <c r="D165" i="1"/>
  <c r="H165" i="1" s="1"/>
  <c r="C165" i="1"/>
  <c r="G164" i="1"/>
  <c r="D164" i="1"/>
  <c r="H164" i="1" s="1"/>
  <c r="C164" i="1"/>
  <c r="H163" i="1"/>
  <c r="G163" i="1"/>
  <c r="D163" i="1"/>
  <c r="C163" i="1"/>
  <c r="D162" i="1"/>
  <c r="H162" i="1" s="1"/>
  <c r="C162" i="1"/>
  <c r="D161" i="1"/>
  <c r="H161" i="1" s="1"/>
  <c r="C161" i="1"/>
  <c r="C160" i="1"/>
  <c r="H159" i="1"/>
  <c r="G159" i="1"/>
  <c r="D159" i="1"/>
  <c r="C159" i="1"/>
  <c r="H158" i="1"/>
  <c r="D158" i="1"/>
  <c r="G158" i="1" s="1"/>
  <c r="C158" i="1"/>
  <c r="H157" i="1"/>
  <c r="G157" i="1"/>
  <c r="D157" i="1"/>
  <c r="C157" i="1"/>
  <c r="H156" i="1"/>
  <c r="D156" i="1"/>
  <c r="G156" i="1" s="1"/>
  <c r="C156" i="1"/>
  <c r="H155" i="1"/>
  <c r="G155" i="1"/>
  <c r="D155" i="1"/>
  <c r="C155" i="1"/>
  <c r="H154" i="1"/>
  <c r="D154" i="1"/>
  <c r="G154" i="1" s="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G132" i="1"/>
  <c r="D132" i="1"/>
  <c r="H132" i="1" s="1"/>
  <c r="C132" i="1"/>
  <c r="D131" i="1"/>
  <c r="H131" i="1" s="1"/>
  <c r="C131" i="1"/>
  <c r="C130" i="1"/>
  <c r="H129" i="1"/>
  <c r="G129" i="1"/>
  <c r="D129" i="1"/>
  <c r="C129" i="1"/>
  <c r="H128" i="1"/>
  <c r="G128" i="1"/>
  <c r="D128" i="1"/>
  <c r="C128" i="1"/>
  <c r="H127" i="1"/>
  <c r="G127" i="1"/>
  <c r="D127" i="1"/>
  <c r="C127" i="1"/>
  <c r="G126" i="1"/>
  <c r="D126" i="1"/>
  <c r="H126" i="1" s="1"/>
  <c r="C126" i="1"/>
  <c r="H125" i="1"/>
  <c r="G125" i="1"/>
  <c r="D125" i="1"/>
  <c r="C125" i="1"/>
  <c r="H124" i="1"/>
  <c r="D124" i="1"/>
  <c r="G124" i="1" s="1"/>
  <c r="C124" i="1"/>
  <c r="H123" i="1"/>
  <c r="D123" i="1"/>
  <c r="G123" i="1" s="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96" i="1" l="1"/>
  <c r="H301" i="1"/>
  <c r="G1340" i="1"/>
  <c r="H300" i="1"/>
  <c r="H1620" i="1"/>
  <c r="G1680" i="1"/>
  <c r="C1681" i="1"/>
  <c r="H1686" i="1"/>
  <c r="G1684" i="1"/>
  <c r="G1594" i="1"/>
  <c r="H1612" i="1"/>
  <c r="H1592" i="1"/>
  <c r="G1610" i="1"/>
  <c r="H1608" i="1"/>
  <c r="G1591" i="1"/>
  <c r="G1590" i="1"/>
  <c r="C1585" i="1"/>
  <c r="H1585" i="1" s="1"/>
  <c r="H1588" i="1"/>
  <c r="G1606" i="1"/>
  <c r="H1604" i="1"/>
  <c r="D25" i="8"/>
  <c r="C1602" i="1" s="1"/>
  <c r="G1583" i="1"/>
  <c r="H1583" i="1"/>
  <c r="G1586" i="1"/>
  <c r="C1087" i="1"/>
  <c r="G1087" i="1" s="1"/>
  <c r="H1200" i="1"/>
  <c r="H1251" i="1"/>
  <c r="G1314" i="1"/>
  <c r="H423" i="1"/>
  <c r="G1311" i="1"/>
  <c r="H1092" i="1"/>
  <c r="H1257" i="1"/>
  <c r="H1256" i="1"/>
  <c r="H1291" i="1"/>
  <c r="H1393" i="1"/>
  <c r="H1389" i="1"/>
  <c r="G1399" i="1"/>
  <c r="G1398" i="1"/>
  <c r="G1397" i="1"/>
  <c r="G1394" i="1"/>
  <c r="G1389" i="1"/>
  <c r="G1388" i="1"/>
  <c r="G1387" i="1"/>
  <c r="G1386" i="1"/>
  <c r="G1385" i="1"/>
  <c r="G1384" i="1"/>
  <c r="G1539" i="1"/>
  <c r="G1522" i="1"/>
  <c r="G1511" i="1"/>
  <c r="F115" i="6"/>
  <c r="G1325" i="1"/>
  <c r="G1390" i="1"/>
  <c r="E335" i="9"/>
  <c r="B335" i="9" s="1"/>
  <c r="G1383" i="1"/>
  <c r="H1390" i="1"/>
  <c r="E326" i="9"/>
  <c r="B326" i="9" s="1"/>
  <c r="G1308" i="1"/>
  <c r="G1307" i="1"/>
  <c r="G1305" i="1"/>
  <c r="G1303" i="1"/>
  <c r="H1299" i="1"/>
  <c r="H1298" i="1"/>
  <c r="H1297" i="1"/>
  <c r="H1295" i="1"/>
  <c r="G1292" i="1"/>
  <c r="G1288" i="1"/>
  <c r="C1281" i="1"/>
  <c r="G1281" i="1" s="1"/>
  <c r="H1286" i="1"/>
  <c r="G1285" i="1"/>
  <c r="C1278" i="1"/>
  <c r="G1278" i="1" s="1"/>
  <c r="H1282" i="1"/>
  <c r="G1280" i="1"/>
  <c r="H1279" i="1"/>
  <c r="H1276" i="1"/>
  <c r="G1275" i="1"/>
  <c r="H1272" i="1"/>
  <c r="H1271" i="1"/>
  <c r="G1270" i="1"/>
  <c r="G1201" i="1"/>
  <c r="H1201" i="1"/>
  <c r="H1197" i="1"/>
  <c r="H1196" i="1"/>
  <c r="H1195" i="1"/>
  <c r="H1194" i="1"/>
  <c r="H1193" i="1"/>
  <c r="H1192" i="1"/>
  <c r="H1191" i="1"/>
  <c r="H1190" i="1"/>
  <c r="H1087" i="1"/>
  <c r="H1073" i="1"/>
  <c r="C1068" i="1"/>
  <c r="G1073" i="1"/>
  <c r="G1299" i="1"/>
  <c r="G1298" i="1"/>
  <c r="G1297" i="1"/>
  <c r="G1295" i="1"/>
  <c r="G1296" i="1"/>
  <c r="G1287" i="1"/>
  <c r="G1291" i="1"/>
  <c r="G1293" i="1"/>
  <c r="G1290" i="1"/>
  <c r="H1281" i="1"/>
  <c r="G1286" i="1"/>
  <c r="G1284" i="1"/>
  <c r="G1279" i="1"/>
  <c r="G1272" i="1"/>
  <c r="G1271" i="1"/>
  <c r="G1268" i="1"/>
  <c r="H1268" i="1"/>
  <c r="G1251" i="1"/>
  <c r="E340" i="9"/>
  <c r="B340" i="9" s="1"/>
  <c r="G1250" i="1"/>
  <c r="E333" i="9"/>
  <c r="B333" i="9" s="1"/>
  <c r="G1249" i="1"/>
  <c r="E332" i="9"/>
  <c r="B332" i="9" s="1"/>
  <c r="G1248" i="1"/>
  <c r="G1247" i="1"/>
  <c r="E328" i="9"/>
  <c r="B328" i="9" s="1"/>
  <c r="G1245" i="1"/>
  <c r="G1244" i="1"/>
  <c r="G1243" i="1"/>
  <c r="G1241" i="1"/>
  <c r="G1242" i="1"/>
  <c r="G1240" i="1"/>
  <c r="G1239" i="1"/>
  <c r="G1238" i="1"/>
  <c r="G1237" i="1"/>
  <c r="G1236" i="1"/>
  <c r="G1235" i="1"/>
  <c r="G1234" i="1"/>
  <c r="G1233" i="1"/>
  <c r="G1230" i="1"/>
  <c r="G1228" i="1"/>
  <c r="E321" i="9"/>
  <c r="H1224" i="1"/>
  <c r="G1224" i="1"/>
  <c r="G1215" i="1"/>
  <c r="H1215" i="1"/>
  <c r="E203" i="5"/>
  <c r="G1214" i="1"/>
  <c r="D1208" i="1"/>
  <c r="H1208" i="1" s="1"/>
  <c r="G1212" i="1"/>
  <c r="G1208" i="1"/>
  <c r="G1199" i="1"/>
  <c r="G1198" i="1"/>
  <c r="G1197" i="1"/>
  <c r="G1196" i="1"/>
  <c r="G1195" i="1"/>
  <c r="G1194" i="1"/>
  <c r="G1193" i="1"/>
  <c r="G1192" i="1"/>
  <c r="G1190" i="1"/>
  <c r="G1191" i="1"/>
  <c r="G1189" i="1"/>
  <c r="D1182" i="1"/>
  <c r="H1261" i="1"/>
  <c r="E320" i="9"/>
  <c r="B320" i="9" s="1"/>
  <c r="E324" i="9"/>
  <c r="B324" i="9" s="1"/>
  <c r="G1264" i="1"/>
  <c r="H1264" i="1"/>
  <c r="E255" i="5"/>
  <c r="D1259" i="1" s="1"/>
  <c r="H1260" i="1"/>
  <c r="E303" i="9"/>
  <c r="B303" i="9" s="1"/>
  <c r="G1258" i="1"/>
  <c r="G1256" i="1"/>
  <c r="G1257" i="1"/>
  <c r="F248" i="5"/>
  <c r="G1254" i="1"/>
  <c r="G1253" i="1"/>
  <c r="G1185" i="1"/>
  <c r="G1188" i="1"/>
  <c r="G1183" i="1"/>
  <c r="G1179" i="1"/>
  <c r="G1178" i="1"/>
  <c r="G1176" i="1"/>
  <c r="G1177" i="1"/>
  <c r="G1175" i="1"/>
  <c r="G1174" i="1"/>
  <c r="G1173" i="1"/>
  <c r="G1170" i="1"/>
  <c r="G1171" i="1"/>
  <c r="G1169" i="1"/>
  <c r="G1168" i="1"/>
  <c r="G1167" i="1"/>
  <c r="E313" i="9"/>
  <c r="G1166" i="1"/>
  <c r="G1152" i="1"/>
  <c r="G1165" i="1"/>
  <c r="E307" i="9"/>
  <c r="B307" i="9" s="1"/>
  <c r="G1089" i="1"/>
  <c r="H1078" i="1"/>
  <c r="H1076" i="1"/>
  <c r="H1077" i="1"/>
  <c r="G1068" i="1"/>
  <c r="H1068" i="1"/>
  <c r="G1061" i="1"/>
  <c r="H1061" i="1"/>
  <c r="G1063" i="1"/>
  <c r="H1057" i="1"/>
  <c r="H1050" i="1"/>
  <c r="G1046" i="1"/>
  <c r="H1046" i="1"/>
  <c r="G1040" i="1"/>
  <c r="H1040" i="1"/>
  <c r="H1034" i="1"/>
  <c r="H1024" i="1"/>
  <c r="F19" i="5"/>
  <c r="G1018" i="1"/>
  <c r="H1018" i="1"/>
  <c r="H1013" i="1"/>
  <c r="E31" i="9"/>
  <c r="B31" i="9" s="1"/>
  <c r="E36" i="9"/>
  <c r="B36" i="9" s="1"/>
  <c r="E51" i="9"/>
  <c r="B51" i="9" s="1"/>
  <c r="E46" i="9"/>
  <c r="B46" i="9" s="1"/>
  <c r="G717" i="1"/>
  <c r="G678" i="1"/>
  <c r="E296" i="9"/>
  <c r="B296" i="9" s="1"/>
  <c r="E26" i="9"/>
  <c r="B26" i="9" s="1"/>
  <c r="G635" i="1"/>
  <c r="D421" i="1"/>
  <c r="H421" i="1" s="1"/>
  <c r="E327" i="9"/>
  <c r="B327" i="9" s="1"/>
  <c r="E329" i="9"/>
  <c r="G645" i="1"/>
  <c r="G298" i="1"/>
  <c r="G299" i="1"/>
  <c r="G422" i="1"/>
  <c r="G388" i="1"/>
  <c r="G389" i="1"/>
  <c r="G381" i="1"/>
  <c r="E360" i="4"/>
  <c r="D355" i="1" s="1"/>
  <c r="G377" i="1"/>
  <c r="G374" i="1"/>
  <c r="G375" i="1"/>
  <c r="G302" i="1"/>
  <c r="G301" i="1"/>
  <c r="G423" i="1"/>
  <c r="E648" i="4"/>
  <c r="D642" i="1" s="1"/>
  <c r="E647" i="4"/>
  <c r="D641" i="1" s="1"/>
  <c r="D270" i="1"/>
  <c r="G272" i="1"/>
  <c r="E273" i="4"/>
  <c r="D269" i="1" s="1"/>
  <c r="E82" i="9"/>
  <c r="B82" i="9" s="1"/>
  <c r="G212" i="1"/>
  <c r="G213" i="1"/>
  <c r="G197" i="1"/>
  <c r="G195" i="1"/>
  <c r="B244" i="9"/>
  <c r="G194" i="1"/>
  <c r="G193" i="1"/>
  <c r="G190" i="1"/>
  <c r="G192" i="1"/>
  <c r="F194" i="4"/>
  <c r="B240" i="9"/>
  <c r="E53" i="9"/>
  <c r="B53" i="9" s="1"/>
  <c r="E52" i="9"/>
  <c r="B52" i="9" s="1"/>
  <c r="F239" i="9"/>
  <c r="B239" i="9" s="1"/>
  <c r="G174" i="1"/>
  <c r="F178" i="4"/>
  <c r="G166" i="1"/>
  <c r="G161" i="1"/>
  <c r="G162" i="1"/>
  <c r="F165" i="4"/>
  <c r="F237" i="9"/>
  <c r="B237" i="9" s="1"/>
  <c r="H150" i="1"/>
  <c r="E311" i="9"/>
  <c r="B311" i="9" s="1"/>
  <c r="E322" i="9"/>
  <c r="B322" i="9" s="1"/>
  <c r="E37" i="9"/>
  <c r="B37" i="9" s="1"/>
  <c r="E312" i="9"/>
  <c r="B312" i="9" s="1"/>
  <c r="G133" i="1"/>
  <c r="G131" i="1"/>
  <c r="D130" i="1"/>
  <c r="H122" i="1"/>
  <c r="E125" i="4"/>
  <c r="D121" i="1" s="1"/>
  <c r="F236" i="9"/>
  <c r="B236" i="9" s="1"/>
  <c r="F83" i="4"/>
  <c r="G81" i="1"/>
  <c r="E35" i="9"/>
  <c r="B35" i="9" s="1"/>
  <c r="D64" i="1"/>
  <c r="E49" i="4"/>
  <c r="D45" i="1" s="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91" i="1"/>
  <c r="H1395" i="1"/>
  <c r="H1399" i="1"/>
  <c r="G1402" i="1"/>
  <c r="G1406" i="1"/>
  <c r="G1410" i="1"/>
  <c r="G1414" i="1"/>
  <c r="G1418" i="1"/>
  <c r="G1422" i="1"/>
  <c r="G1426" i="1"/>
  <c r="G1430" i="1"/>
  <c r="H1493" i="1"/>
  <c r="G1493" i="1"/>
  <c r="H1501" i="1"/>
  <c r="G1501" i="1"/>
  <c r="H1509" i="1"/>
  <c r="G1509" i="1"/>
  <c r="H1532" i="1"/>
  <c r="G1532" i="1"/>
  <c r="H1629" i="1"/>
  <c r="G1629" i="1"/>
  <c r="G1490" i="1"/>
  <c r="H1513" i="1"/>
  <c r="G1513" i="1"/>
  <c r="H1521" i="1"/>
  <c r="G1521" i="1"/>
  <c r="G1542" i="1"/>
  <c r="I1542" i="1" s="1"/>
  <c r="J1542" i="1"/>
  <c r="H1542" i="1"/>
  <c r="J1554" i="1"/>
  <c r="H1489" i="1"/>
  <c r="G1489" i="1"/>
  <c r="H1497" i="1"/>
  <c r="G1497" i="1"/>
  <c r="H1505" i="1"/>
  <c r="G1505" i="1"/>
  <c r="H1528" i="1"/>
  <c r="G1528" i="1"/>
  <c r="H1536" i="1"/>
  <c r="G1536" i="1"/>
  <c r="G1544" i="1"/>
  <c r="J1544" i="1"/>
  <c r="H1544" i="1"/>
  <c r="H1388" i="1"/>
  <c r="H1392" i="1"/>
  <c r="H1396" i="1"/>
  <c r="H1400" i="1"/>
  <c r="G1403" i="1"/>
  <c r="G1407" i="1"/>
  <c r="G1411" i="1"/>
  <c r="G1415" i="1"/>
  <c r="G1419" i="1"/>
  <c r="G1423" i="1"/>
  <c r="G1427" i="1"/>
  <c r="H1517" i="1"/>
  <c r="G1517" i="1"/>
  <c r="G1546" i="1"/>
  <c r="J1546" i="1"/>
  <c r="H1546" i="1"/>
  <c r="J1548" i="1"/>
  <c r="J1552" i="1"/>
  <c r="J1580" i="1"/>
  <c r="H1631" i="1"/>
  <c r="G1631" i="1"/>
  <c r="H1639" i="1"/>
  <c r="G1639" i="1"/>
  <c r="H1644" i="1"/>
  <c r="G1644" i="1"/>
  <c r="H1558" i="1"/>
  <c r="G1558" i="1"/>
  <c r="H1560" i="1"/>
  <c r="G1560" i="1"/>
  <c r="I1560" i="1" s="1"/>
  <c r="H1562" i="1"/>
  <c r="G1562" i="1"/>
  <c r="H1565" i="1"/>
  <c r="G1565" i="1"/>
  <c r="I1565" i="1" s="1"/>
  <c r="H1567" i="1"/>
  <c r="G1567" i="1"/>
  <c r="H1569" i="1"/>
  <c r="G1569" i="1"/>
  <c r="I1569" i="1" s="1"/>
  <c r="H1571" i="1"/>
  <c r="G1571" i="1"/>
  <c r="H1573" i="1"/>
  <c r="G1573" i="1"/>
  <c r="I1573" i="1" s="1"/>
  <c r="H1575" i="1"/>
  <c r="G1575" i="1"/>
  <c r="H1577" i="1"/>
  <c r="G1577" i="1"/>
  <c r="H1635" i="1"/>
  <c r="G1635" i="1"/>
  <c r="H1640" i="1"/>
  <c r="G1640" i="1"/>
  <c r="H1651" i="1"/>
  <c r="G1651" i="1"/>
  <c r="F129" i="6"/>
  <c r="C1525" i="1"/>
  <c r="D51" i="8"/>
  <c r="C1634" i="1"/>
  <c r="G1654" i="1"/>
  <c r="H1654" i="1"/>
  <c r="G1488" i="1"/>
  <c r="G1492" i="1"/>
  <c r="G1496" i="1"/>
  <c r="G1500" i="1"/>
  <c r="G1504" i="1"/>
  <c r="G1508" i="1"/>
  <c r="G1512" i="1"/>
  <c r="G1516" i="1"/>
  <c r="G1520" i="1"/>
  <c r="G1524" i="1"/>
  <c r="G1527" i="1"/>
  <c r="G1531" i="1"/>
  <c r="G1535" i="1"/>
  <c r="G1541" i="1"/>
  <c r="I1541" i="1" s="1"/>
  <c r="G1543" i="1"/>
  <c r="I1543" i="1" s="1"/>
  <c r="G1545" i="1"/>
  <c r="I1545" i="1" s="1"/>
  <c r="G1547" i="1"/>
  <c r="H1589" i="1"/>
  <c r="G1589" i="1"/>
  <c r="H1593" i="1"/>
  <c r="G1593" i="1"/>
  <c r="H1597" i="1"/>
  <c r="G1597" i="1"/>
  <c r="H1601" i="1"/>
  <c r="G1601" i="1"/>
  <c r="H1605" i="1"/>
  <c r="G1605" i="1"/>
  <c r="H1609" i="1"/>
  <c r="G1609" i="1"/>
  <c r="H1613" i="1"/>
  <c r="G1613" i="1"/>
  <c r="H1617" i="1"/>
  <c r="G1617" i="1"/>
  <c r="H1625" i="1"/>
  <c r="G1625" i="1"/>
  <c r="H1636" i="1"/>
  <c r="G1636" i="1"/>
  <c r="H1647" i="1"/>
  <c r="G1647" i="1"/>
  <c r="H1652" i="1"/>
  <c r="G1652" i="1"/>
  <c r="F125" i="4"/>
  <c r="E153" i="4"/>
  <c r="F153" i="4" s="1"/>
  <c r="F154" i="4"/>
  <c r="F231" i="4"/>
  <c r="D230" i="4"/>
  <c r="F8" i="5"/>
  <c r="D7" i="5"/>
  <c r="H314" i="9"/>
  <c r="E314" i="9" s="1"/>
  <c r="B314" i="9" s="1"/>
  <c r="E88" i="5"/>
  <c r="D1093" i="1" s="1"/>
  <c r="G338" i="9"/>
  <c r="F203" i="5"/>
  <c r="F66" i="6"/>
  <c r="C1462" i="1"/>
  <c r="D22" i="7"/>
  <c r="C1556" i="1"/>
  <c r="H1548" i="1"/>
  <c r="G1548" i="1"/>
  <c r="H1550" i="1"/>
  <c r="G1550" i="1"/>
  <c r="I1550" i="1" s="1"/>
  <c r="H1552" i="1"/>
  <c r="G1552" i="1"/>
  <c r="H1554" i="1"/>
  <c r="G1554" i="1"/>
  <c r="I1554" i="1" s="1"/>
  <c r="I1557" i="1"/>
  <c r="I1559" i="1"/>
  <c r="I1561" i="1"/>
  <c r="I1564" i="1"/>
  <c r="I1566" i="1"/>
  <c r="I1568" i="1"/>
  <c r="I1570" i="1"/>
  <c r="H1572" i="1"/>
  <c r="G1572" i="1"/>
  <c r="I1574" i="1"/>
  <c r="I1576" i="1"/>
  <c r="H1578" i="1"/>
  <c r="G1578" i="1"/>
  <c r="H1580" i="1"/>
  <c r="G1580" i="1"/>
  <c r="I1580" i="1" s="1"/>
  <c r="H1582" i="1"/>
  <c r="H1643" i="1"/>
  <c r="G1643" i="1"/>
  <c r="H1648" i="1"/>
  <c r="G1648" i="1"/>
  <c r="F39" i="4"/>
  <c r="D7" i="4"/>
  <c r="F141" i="4"/>
  <c r="D140" i="4"/>
  <c r="D152" i="4"/>
  <c r="F222" i="4"/>
  <c r="D221" i="4"/>
  <c r="E35" i="6"/>
  <c r="F53" i="4"/>
  <c r="D49" i="4"/>
  <c r="F427" i="4"/>
  <c r="D648" i="4"/>
  <c r="F480" i="4"/>
  <c r="D479" i="4"/>
  <c r="F252" i="5"/>
  <c r="D251" i="5"/>
  <c r="F106" i="4"/>
  <c r="E230" i="4"/>
  <c r="D226" i="1" s="1"/>
  <c r="F309" i="4"/>
  <c r="D308" i="4"/>
  <c r="F355" i="4"/>
  <c r="D354" i="4"/>
  <c r="D647" i="4"/>
  <c r="F71" i="5"/>
  <c r="D70" i="5"/>
  <c r="D119" i="5"/>
  <c r="G337" i="9"/>
  <c r="E337" i="9" s="1"/>
  <c r="B337" i="9" s="1"/>
  <c r="F197" i="5"/>
  <c r="F220" i="5"/>
  <c r="D219" i="5"/>
  <c r="F256" i="5"/>
  <c r="D255" i="5"/>
  <c r="F6" i="6"/>
  <c r="D5" i="6"/>
  <c r="H30" i="3"/>
  <c r="H1675" i="1"/>
  <c r="G1675" i="1"/>
  <c r="H1679" i="1"/>
  <c r="G1679" i="1"/>
  <c r="H1683" i="1"/>
  <c r="G1683" i="1"/>
  <c r="E82" i="4"/>
  <c r="D78" i="1" s="1"/>
  <c r="E202" i="4"/>
  <c r="D198" i="1" s="1"/>
  <c r="D321" i="4"/>
  <c r="D361" i="4"/>
  <c r="F407" i="4"/>
  <c r="D406" i="4"/>
  <c r="F428" i="4"/>
  <c r="E491" i="4"/>
  <c r="E522" i="4"/>
  <c r="D516" i="1" s="1"/>
  <c r="F542" i="4"/>
  <c r="D536" i="4"/>
  <c r="D571" i="4"/>
  <c r="F598" i="4"/>
  <c r="D597" i="4"/>
  <c r="F13" i="5"/>
  <c r="D12" i="5"/>
  <c r="E70" i="5"/>
  <c r="D178" i="5"/>
  <c r="F181" i="5"/>
  <c r="E219" i="5"/>
  <c r="E177" i="5" s="1"/>
  <c r="E5" i="6"/>
  <c r="D35" i="6"/>
  <c r="D5" i="7"/>
  <c r="G1632" i="1"/>
  <c r="H1655" i="1"/>
  <c r="G1655" i="1"/>
  <c r="H1659" i="1"/>
  <c r="G1659" i="1"/>
  <c r="H1663" i="1"/>
  <c r="G1663" i="1"/>
  <c r="H1667" i="1"/>
  <c r="G1667" i="1"/>
  <c r="H1671" i="1"/>
  <c r="G1671" i="1"/>
  <c r="F44" i="4"/>
  <c r="D43" i="4"/>
  <c r="E106" i="4"/>
  <c r="D102" i="1" s="1"/>
  <c r="F129" i="4"/>
  <c r="E164" i="4"/>
  <c r="D160" i="1" s="1"/>
  <c r="D273" i="4"/>
  <c r="E308" i="4"/>
  <c r="D373" i="4"/>
  <c r="F432" i="4"/>
  <c r="D431" i="4"/>
  <c r="D466" i="4"/>
  <c r="F473" i="4"/>
  <c r="F492" i="4"/>
  <c r="D491" i="4"/>
  <c r="E597" i="4"/>
  <c r="D591" i="1" s="1"/>
  <c r="D629" i="4"/>
  <c r="E12" i="5"/>
  <c r="D1017" i="1" s="1"/>
  <c r="F297" i="5"/>
  <c r="F90" i="6"/>
  <c r="D89" i="6"/>
  <c r="E114" i="6"/>
  <c r="G315" i="9"/>
  <c r="G316" i="9"/>
  <c r="H316" i="9"/>
  <c r="H315" i="9"/>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E180" i="9" s="1"/>
  <c r="B180" i="9" s="1"/>
  <c r="H179"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65" i="9"/>
  <c r="E168" i="9"/>
  <c r="B168" i="9" s="1"/>
  <c r="B235" i="9"/>
  <c r="F238" i="9"/>
  <c r="B238" i="9" s="1"/>
  <c r="B243" i="9"/>
  <c r="F246" i="9"/>
  <c r="B246" i="9" s="1"/>
  <c r="E319" i="9"/>
  <c r="B319" i="9" s="1"/>
  <c r="B317" i="9"/>
  <c r="B325" i="9"/>
  <c r="F234" i="9"/>
  <c r="B234" i="9" s="1"/>
  <c r="F242" i="9"/>
  <c r="B242" i="9" s="1"/>
  <c r="F250" i="9"/>
  <c r="B250" i="9" s="1"/>
  <c r="B255" i="9"/>
  <c r="F258" i="9"/>
  <c r="B258" i="9" s="1"/>
  <c r="B263" i="9"/>
  <c r="F266" i="9"/>
  <c r="B266" i="9" s="1"/>
  <c r="F274" i="9"/>
  <c r="B274" i="9" s="1"/>
  <c r="B287" i="9"/>
  <c r="B313" i="9"/>
  <c r="B321" i="9"/>
  <c r="B329" i="9"/>
  <c r="B252" i="9"/>
  <c r="B253" i="9"/>
  <c r="B261" i="9"/>
  <c r="B269" i="9"/>
  <c r="B277" i="9"/>
  <c r="B285" i="9"/>
  <c r="G1681" i="1" l="1"/>
  <c r="H1681" i="1"/>
  <c r="G1585" i="1"/>
  <c r="D44" i="8"/>
  <c r="G344" i="9" s="1"/>
  <c r="E344" i="9" s="1"/>
  <c r="B344" i="9" s="1"/>
  <c r="H1602" i="1"/>
  <c r="G1602" i="1"/>
  <c r="E309" i="9"/>
  <c r="B309" i="9" s="1"/>
  <c r="H1278" i="1"/>
  <c r="H338" i="9"/>
  <c r="E338" i="9" s="1"/>
  <c r="B338" i="9" s="1"/>
  <c r="D1207" i="1"/>
  <c r="E251" i="5"/>
  <c r="F251" i="5" s="1"/>
  <c r="E315" i="9"/>
  <c r="B315" i="9" s="1"/>
  <c r="G421" i="1"/>
  <c r="E418" i="4"/>
  <c r="D413" i="1" s="1"/>
  <c r="H270" i="1"/>
  <c r="G270" i="1"/>
  <c r="F164" i="4"/>
  <c r="H24" i="9"/>
  <c r="H130" i="1"/>
  <c r="G130" i="1"/>
  <c r="G121" i="1"/>
  <c r="H121" i="1"/>
  <c r="H64" i="1"/>
  <c r="G64" i="1"/>
  <c r="C1485" i="1"/>
  <c r="F89" i="6"/>
  <c r="H28" i="3"/>
  <c r="F35" i="6"/>
  <c r="C1431" i="1"/>
  <c r="F597" i="4"/>
  <c r="C591" i="1"/>
  <c r="F406" i="4"/>
  <c r="C401" i="1"/>
  <c r="H27" i="3"/>
  <c r="D141" i="6"/>
  <c r="C1401" i="1"/>
  <c r="F5" i="6"/>
  <c r="F7" i="4"/>
  <c r="D6" i="4"/>
  <c r="C3" i="1"/>
  <c r="G1634" i="1"/>
  <c r="H1634" i="1"/>
  <c r="F466" i="4"/>
  <c r="C460" i="1"/>
  <c r="E417" i="4"/>
  <c r="D412" i="1" s="1"/>
  <c r="D303" i="1"/>
  <c r="G102" i="1"/>
  <c r="H102" i="1"/>
  <c r="I27" i="3"/>
  <c r="E141" i="6"/>
  <c r="G348" i="9" s="1"/>
  <c r="E348" i="9" s="1"/>
  <c r="D1401" i="1"/>
  <c r="E69" i="5"/>
  <c r="D1075" i="1"/>
  <c r="G516" i="1"/>
  <c r="H516" i="1"/>
  <c r="G78" i="1"/>
  <c r="H78" i="1"/>
  <c r="G339" i="9"/>
  <c r="F219" i="5"/>
  <c r="C1223" i="1"/>
  <c r="I24" i="3"/>
  <c r="D1181" i="1"/>
  <c r="E7" i="5"/>
  <c r="F7" i="5" s="1"/>
  <c r="F308" i="4"/>
  <c r="C303" i="1"/>
  <c r="H25" i="3"/>
  <c r="C1255" i="1"/>
  <c r="F648" i="4"/>
  <c r="C642" i="1"/>
  <c r="I28" i="3"/>
  <c r="D1431" i="1"/>
  <c r="F140" i="4"/>
  <c r="C136" i="1"/>
  <c r="H34" i="3"/>
  <c r="C1555" i="1"/>
  <c r="E152" i="4"/>
  <c r="F152" i="4" s="1"/>
  <c r="D149" i="1"/>
  <c r="C1628" i="1"/>
  <c r="D45" i="8"/>
  <c r="F202" i="4"/>
  <c r="F373" i="4"/>
  <c r="C368" i="1"/>
  <c r="G1556" i="1"/>
  <c r="H1556" i="1"/>
  <c r="E179" i="9"/>
  <c r="B179" i="9" s="1"/>
  <c r="F491" i="4"/>
  <c r="C485" i="1"/>
  <c r="D430" i="4"/>
  <c r="F431" i="4"/>
  <c r="C425" i="1"/>
  <c r="F273" i="4"/>
  <c r="C269" i="1"/>
  <c r="F43" i="4"/>
  <c r="C39" i="1"/>
  <c r="H339" i="9"/>
  <c r="D1223" i="1"/>
  <c r="F12" i="5"/>
  <c r="C1017" i="1"/>
  <c r="F571" i="4"/>
  <c r="C565" i="1"/>
  <c r="E430" i="4"/>
  <c r="D485" i="1"/>
  <c r="F361" i="4"/>
  <c r="D360" i="4"/>
  <c r="C356" i="1"/>
  <c r="F255" i="5"/>
  <c r="C1259" i="1"/>
  <c r="F119" i="5"/>
  <c r="C1124" i="1"/>
  <c r="F647" i="4"/>
  <c r="C641" i="1"/>
  <c r="G24" i="9"/>
  <c r="E24" i="9" s="1"/>
  <c r="F221" i="4"/>
  <c r="C217" i="1"/>
  <c r="E6" i="4"/>
  <c r="I1552" i="1"/>
  <c r="I1548" i="1"/>
  <c r="H1462" i="1"/>
  <c r="G1462" i="1"/>
  <c r="G1093" i="1"/>
  <c r="H1093" i="1"/>
  <c r="F230" i="4"/>
  <c r="C226" i="1"/>
  <c r="H1525" i="1"/>
  <c r="G1525" i="1"/>
  <c r="I1575" i="1"/>
  <c r="I1567" i="1"/>
  <c r="I1562" i="1"/>
  <c r="I1558" i="1"/>
  <c r="F629" i="4"/>
  <c r="C623" i="1"/>
  <c r="G336" i="9"/>
  <c r="E336" i="9" s="1"/>
  <c r="B336" i="9" s="1"/>
  <c r="F178" i="5"/>
  <c r="D177" i="5"/>
  <c r="C1182" i="1"/>
  <c r="G198" i="1"/>
  <c r="H198" i="1"/>
  <c r="H18" i="3"/>
  <c r="D299" i="4"/>
  <c r="C148" i="1"/>
  <c r="H22" i="3"/>
  <c r="C1012" i="1"/>
  <c r="F228" i="9"/>
  <c r="B228" i="9" s="1"/>
  <c r="E310" i="9"/>
  <c r="B310" i="9" s="1"/>
  <c r="E316" i="9"/>
  <c r="B316" i="9" s="1"/>
  <c r="I30" i="3"/>
  <c r="D1510" i="1"/>
  <c r="G160" i="1"/>
  <c r="H160" i="1"/>
  <c r="G346" i="9"/>
  <c r="E346" i="9" s="1"/>
  <c r="H33" i="3"/>
  <c r="C1538" i="1"/>
  <c r="D535" i="4"/>
  <c r="F536" i="4"/>
  <c r="C530" i="1"/>
  <c r="F321" i="4"/>
  <c r="C316" i="1"/>
  <c r="F114" i="6"/>
  <c r="D69" i="5"/>
  <c r="F70" i="5"/>
  <c r="C1075" i="1"/>
  <c r="F354" i="4"/>
  <c r="C349" i="1"/>
  <c r="F479" i="4"/>
  <c r="C473" i="1"/>
  <c r="F49" i="4"/>
  <c r="C45" i="1"/>
  <c r="F82" i="4"/>
  <c r="I1578" i="1"/>
  <c r="I1546" i="1"/>
  <c r="I1544" i="1"/>
  <c r="E535" i="4"/>
  <c r="H19" i="9" l="1"/>
  <c r="E19" i="9" s="1"/>
  <c r="B19" i="9" s="1"/>
  <c r="G343" i="9"/>
  <c r="E343" i="9" s="1"/>
  <c r="E342" i="9" s="1"/>
  <c r="I39" i="3"/>
  <c r="K1481" i="9"/>
  <c r="C1621" i="1"/>
  <c r="D1255" i="1"/>
  <c r="G1255" i="1" s="1"/>
  <c r="E176" i="5"/>
  <c r="D1180" i="1" s="1"/>
  <c r="H1207" i="1"/>
  <c r="G1207" i="1"/>
  <c r="I25" i="3"/>
  <c r="E347" i="9"/>
  <c r="B348" i="9"/>
  <c r="B24" i="9"/>
  <c r="D639" i="4"/>
  <c r="F430" i="4"/>
  <c r="C424" i="1"/>
  <c r="G149" i="1"/>
  <c r="H149" i="1"/>
  <c r="G642" i="1"/>
  <c r="H642" i="1"/>
  <c r="E6" i="5"/>
  <c r="I22" i="3"/>
  <c r="D1012" i="1"/>
  <c r="H1012" i="1" s="1"/>
  <c r="G1223" i="1"/>
  <c r="H1223" i="1"/>
  <c r="G591" i="1"/>
  <c r="H591" i="1"/>
  <c r="G45" i="1"/>
  <c r="H45" i="1"/>
  <c r="D418" i="4"/>
  <c r="F360" i="4"/>
  <c r="C355" i="1"/>
  <c r="G269" i="1"/>
  <c r="H269" i="1"/>
  <c r="E422" i="4"/>
  <c r="I17" i="3"/>
  <c r="D2" i="1"/>
  <c r="G641" i="1"/>
  <c r="H641" i="1"/>
  <c r="G1259" i="1"/>
  <c r="H1259" i="1"/>
  <c r="G485" i="1"/>
  <c r="H485" i="1"/>
  <c r="E299" i="4"/>
  <c r="F299" i="4" s="1"/>
  <c r="I18" i="3"/>
  <c r="D148" i="1"/>
  <c r="H148" i="1" s="1"/>
  <c r="G303" i="1"/>
  <c r="H303" i="1"/>
  <c r="I23" i="3"/>
  <c r="D1074" i="1"/>
  <c r="G460" i="1"/>
  <c r="H460" i="1"/>
  <c r="H23" i="3"/>
  <c r="F69" i="5"/>
  <c r="C1074" i="1"/>
  <c r="G565" i="1"/>
  <c r="H565" i="1"/>
  <c r="G136" i="1"/>
  <c r="H136" i="1"/>
  <c r="B346" i="9"/>
  <c r="E345" i="9"/>
  <c r="I10" i="3" s="1"/>
  <c r="G1182" i="1"/>
  <c r="H1182" i="1"/>
  <c r="G623" i="1"/>
  <c r="H623" i="1"/>
  <c r="G226" i="1"/>
  <c r="H226" i="1"/>
  <c r="G473" i="1"/>
  <c r="H473" i="1"/>
  <c r="G1075" i="1"/>
  <c r="H1075" i="1"/>
  <c r="G316" i="1"/>
  <c r="H316" i="1"/>
  <c r="F535" i="4"/>
  <c r="D640" i="4"/>
  <c r="C529" i="1"/>
  <c r="D6" i="5"/>
  <c r="D301" i="4"/>
  <c r="D423" i="4"/>
  <c r="C295" i="1"/>
  <c r="H24" i="3"/>
  <c r="F177" i="5"/>
  <c r="D176" i="5"/>
  <c r="C1181" i="1"/>
  <c r="G217" i="1"/>
  <c r="H217" i="1"/>
  <c r="G1017" i="1"/>
  <c r="H1017" i="1"/>
  <c r="G39" i="1"/>
  <c r="H39" i="1"/>
  <c r="G425" i="1"/>
  <c r="H425" i="1"/>
  <c r="C1622" i="1"/>
  <c r="I40" i="3"/>
  <c r="H1555" i="1"/>
  <c r="G1555" i="1"/>
  <c r="E339" i="9"/>
  <c r="B339" i="9" s="1"/>
  <c r="G3" i="1"/>
  <c r="H3" i="1"/>
  <c r="H1401" i="1"/>
  <c r="G1401" i="1"/>
  <c r="G401" i="1"/>
  <c r="H401" i="1"/>
  <c r="H1431" i="1"/>
  <c r="G1431" i="1"/>
  <c r="G1485" i="1"/>
  <c r="H1485" i="1"/>
  <c r="G349" i="1"/>
  <c r="H349" i="1"/>
  <c r="G530" i="1"/>
  <c r="H530" i="1"/>
  <c r="H1510" i="1"/>
  <c r="G1510" i="1"/>
  <c r="E640" i="4"/>
  <c r="D634" i="1" s="1"/>
  <c r="D529" i="1"/>
  <c r="H1538" i="1"/>
  <c r="G1538" i="1"/>
  <c r="G1124" i="1"/>
  <c r="H1124" i="1"/>
  <c r="G356" i="1"/>
  <c r="H356" i="1"/>
  <c r="E639" i="4"/>
  <c r="D633" i="1" s="1"/>
  <c r="D424" i="1"/>
  <c r="G368" i="1"/>
  <c r="H368" i="1"/>
  <c r="H1628" i="1"/>
  <c r="G1628" i="1"/>
  <c r="D417" i="4"/>
  <c r="I31" i="3"/>
  <c r="D1537" i="1"/>
  <c r="D300" i="4"/>
  <c r="F6" i="4"/>
  <c r="H17" i="3"/>
  <c r="D422" i="4"/>
  <c r="C2" i="1"/>
  <c r="H31" i="3"/>
  <c r="F141" i="6"/>
  <c r="C1537" i="1"/>
  <c r="B343" i="9" l="1"/>
  <c r="H11" i="3"/>
  <c r="I11" i="3" s="1"/>
  <c r="G1621" i="1"/>
  <c r="H1621" i="1"/>
  <c r="H1255" i="1"/>
  <c r="G1012" i="1"/>
  <c r="G148" i="1"/>
  <c r="H1537" i="1"/>
  <c r="G1537" i="1"/>
  <c r="H9" i="3"/>
  <c r="F176" i="5"/>
  <c r="C1180" i="1"/>
  <c r="D425" i="4"/>
  <c r="D644" i="4"/>
  <c r="C418" i="1"/>
  <c r="G20" i="9"/>
  <c r="G529" i="1"/>
  <c r="H529" i="1"/>
  <c r="E643" i="4"/>
  <c r="D417" i="1"/>
  <c r="H299" i="9"/>
  <c r="D1011" i="1"/>
  <c r="F417" i="4"/>
  <c r="C412" i="1"/>
  <c r="F640" i="4"/>
  <c r="C634" i="1"/>
  <c r="G355" i="1"/>
  <c r="H355" i="1"/>
  <c r="G424" i="1"/>
  <c r="H424" i="1"/>
  <c r="H1622" i="1"/>
  <c r="G1622" i="1"/>
  <c r="F301" i="4"/>
  <c r="C297" i="1"/>
  <c r="E301" i="4"/>
  <c r="D297" i="1" s="1"/>
  <c r="E423" i="4"/>
  <c r="E424" i="4" s="1"/>
  <c r="D419" i="1" s="1"/>
  <c r="D295" i="1"/>
  <c r="G295" i="1" s="1"/>
  <c r="E300" i="4"/>
  <c r="F300" i="4" s="1"/>
  <c r="D643" i="4"/>
  <c r="F422" i="4"/>
  <c r="D424" i="4"/>
  <c r="C417" i="1"/>
  <c r="G2" i="1"/>
  <c r="H2" i="1"/>
  <c r="C296" i="1"/>
  <c r="G1181" i="1"/>
  <c r="H1181" i="1"/>
  <c r="G306" i="9"/>
  <c r="E306" i="9" s="1"/>
  <c r="B306" i="9" s="1"/>
  <c r="G299" i="9"/>
  <c r="F6" i="5"/>
  <c r="C1011" i="1"/>
  <c r="G1074" i="1"/>
  <c r="H1074" i="1"/>
  <c r="F418" i="4"/>
  <c r="C413" i="1"/>
  <c r="F639" i="4"/>
  <c r="C633" i="1"/>
  <c r="N3" i="9" l="1"/>
  <c r="E299" i="9"/>
  <c r="B299" i="9" s="1"/>
  <c r="H295" i="1"/>
  <c r="F643" i="4"/>
  <c r="D645" i="4"/>
  <c r="C637" i="1"/>
  <c r="C420" i="1"/>
  <c r="G413" i="1"/>
  <c r="H413" i="1"/>
  <c r="H8" i="3"/>
  <c r="G1011" i="1"/>
  <c r="H1011" i="1"/>
  <c r="G417" i="1"/>
  <c r="H417" i="1"/>
  <c r="D296" i="1"/>
  <c r="G297" i="1"/>
  <c r="H297" i="1"/>
  <c r="G634" i="1"/>
  <c r="H634" i="1"/>
  <c r="D637" i="1"/>
  <c r="G1180" i="1"/>
  <c r="H1180" i="1"/>
  <c r="G633" i="1"/>
  <c r="H633" i="1"/>
  <c r="F424" i="4"/>
  <c r="C419" i="1"/>
  <c r="D646" i="4"/>
  <c r="C638" i="1"/>
  <c r="E644" i="4"/>
  <c r="F644" i="4" s="1"/>
  <c r="E425" i="4"/>
  <c r="D420" i="1" s="1"/>
  <c r="D418" i="1"/>
  <c r="H418" i="1" s="1"/>
  <c r="H20" i="9"/>
  <c r="E20" i="9" s="1"/>
  <c r="B20" i="9" s="1"/>
  <c r="G412" i="1"/>
  <c r="H412" i="1"/>
  <c r="F423" i="4"/>
  <c r="K3" i="9"/>
  <c r="I9" i="3"/>
  <c r="G418" i="1" l="1"/>
  <c r="M3" i="9"/>
  <c r="F425" i="4"/>
  <c r="H296" i="1"/>
  <c r="G296" i="1"/>
  <c r="G637" i="1"/>
  <c r="H637" i="1"/>
  <c r="E646" i="4"/>
  <c r="F646" i="4" s="1"/>
  <c r="D638" i="1"/>
  <c r="G638" i="1" s="1"/>
  <c r="D650" i="4"/>
  <c r="C640" i="1"/>
  <c r="E645" i="4"/>
  <c r="F645" i="4"/>
  <c r="D649" i="4"/>
  <c r="C639" i="1"/>
  <c r="G419" i="1"/>
  <c r="H419" i="1"/>
  <c r="G420" i="1"/>
  <c r="H420" i="1"/>
  <c r="H638" i="1" l="1"/>
  <c r="H19" i="3"/>
  <c r="C643" i="1"/>
  <c r="E649" i="4"/>
  <c r="D639" i="1"/>
  <c r="H639" i="1" s="1"/>
  <c r="H20" i="3"/>
  <c r="F650" i="4"/>
  <c r="C644" i="1"/>
  <c r="E650" i="4"/>
  <c r="D640" i="1"/>
  <c r="G640" i="1" s="1"/>
  <c r="H334" i="9"/>
  <c r="G334" i="9"/>
  <c r="E334" i="9" l="1"/>
  <c r="B334" i="9" s="1"/>
  <c r="H640" i="1"/>
  <c r="I19" i="3"/>
  <c r="D643" i="1"/>
  <c r="H643" i="1" s="1"/>
  <c r="G297" i="9"/>
  <c r="E297" i="9" s="1"/>
  <c r="B297" i="9" s="1"/>
  <c r="I20" i="3"/>
  <c r="D644" i="1"/>
  <c r="G644" i="1" s="1"/>
  <c r="F649" i="4"/>
  <c r="G639" i="1"/>
  <c r="E298" i="9" l="1"/>
  <c r="I8" i="3" s="1"/>
  <c r="H7" i="3"/>
  <c r="J3" i="9" s="1"/>
  <c r="G643" i="1"/>
  <c r="H644" i="1"/>
  <c r="G295" i="9" l="1"/>
  <c r="L293" i="9"/>
  <c r="F293" i="9" s="1"/>
  <c r="H295" i="9"/>
  <c r="H18" i="9"/>
  <c r="G18" i="9"/>
  <c r="G22" i="9"/>
  <c r="M16" i="9"/>
  <c r="H15" i="9"/>
  <c r="K6" i="9"/>
  <c r="H21" i="9"/>
  <c r="I9" i="9"/>
  <c r="K8" i="9"/>
  <c r="J13" i="9"/>
  <c r="J6" i="9"/>
  <c r="I11" i="9"/>
  <c r="M15" i="9"/>
  <c r="L16" i="9"/>
  <c r="K10" i="9"/>
  <c r="I17" i="9"/>
  <c r="J8" i="9"/>
  <c r="K12" i="9"/>
  <c r="K5" i="9"/>
  <c r="H22" i="9"/>
  <c r="G21" i="9"/>
  <c r="L15" i="9"/>
  <c r="J17" i="9"/>
  <c r="G16" i="9"/>
  <c r="I13" i="9"/>
  <c r="I8" i="9"/>
  <c r="I5" i="9"/>
  <c r="K11" i="9"/>
  <c r="J9" i="9"/>
  <c r="I7" i="9"/>
  <c r="K13" i="9"/>
  <c r="J5" i="9"/>
  <c r="H17" i="9"/>
  <c r="I6" i="9"/>
  <c r="J10" i="9"/>
  <c r="I12" i="9"/>
  <c r="G17" i="9"/>
  <c r="H16" i="9"/>
  <c r="J7" i="9"/>
  <c r="J11" i="9"/>
  <c r="K7" i="9"/>
  <c r="J12" i="9"/>
  <c r="K9" i="9"/>
  <c r="G15" i="9"/>
  <c r="E10" i="9" l="1"/>
  <c r="B10" i="9" s="1"/>
  <c r="E6" i="9"/>
  <c r="B6" i="9" s="1"/>
  <c r="E17" i="9"/>
  <c r="B17" i="9" s="1"/>
  <c r="E21" i="9"/>
  <c r="B21" i="9" s="1"/>
  <c r="E15" i="9"/>
  <c r="E8" i="9"/>
  <c r="B8" i="9" s="1"/>
  <c r="F15" i="9"/>
  <c r="F16" i="9"/>
  <c r="E18" i="9"/>
  <c r="B18" i="9" s="1"/>
  <c r="E13" i="9"/>
  <c r="B13" i="9" s="1"/>
  <c r="E12" i="9"/>
  <c r="B12" i="9" s="1"/>
  <c r="E16" i="9"/>
  <c r="E11" i="9"/>
  <c r="B11" i="9" s="1"/>
  <c r="E9" i="9"/>
  <c r="B9" i="9" s="1"/>
  <c r="E5" i="9"/>
  <c r="E22" i="9"/>
  <c r="B22" i="9" s="1"/>
  <c r="B293" i="9"/>
  <c r="F23" i="9"/>
  <c r="E7" i="9"/>
  <c r="B7" i="9" s="1"/>
  <c r="E295" i="9"/>
  <c r="B15" i="9" l="1"/>
  <c r="F14" i="9"/>
  <c r="F3" i="9" s="1"/>
  <c r="B16" i="9"/>
  <c r="B295" i="9"/>
  <c r="E23" i="9"/>
  <c r="I7" i="3" s="1"/>
  <c r="B5" i="9"/>
  <c r="E4" i="9"/>
  <c r="E14" i="9"/>
  <c r="I13" i="3" s="1"/>
  <c r="E3" i="9" l="1"/>
</calcChain>
</file>

<file path=xl/sharedStrings.xml><?xml version="1.0" encoding="utf-8"?>
<sst xmlns="http://schemas.openxmlformats.org/spreadsheetml/2006/main" count="4733" uniqueCount="3656">
  <si>
    <t>Obveznik:</t>
  </si>
  <si>
    <t>8596 - OSNOVNA ŠKOLA SIDONIJE RUBIDO ERDODY</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</si>
  <si>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</si>
  <si>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</si>
  <si>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</si>
  <si>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</si>
  <si>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</si>
  <si>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</si>
  <si>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</si>
  <si>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</si>
  <si>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</si>
  <si>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</si>
  <si>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</si>
  <si>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</si>
  <si>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</si>
  <si>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</si>
  <si>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</si>
  <si>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</si>
  <si>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</si>
  <si>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</si>
  <si>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</si>
  <si>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</si>
  <si>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</si>
  <si>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</si>
  <si>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</si>
  <si>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</si>
  <si>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</si>
  <si>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</si>
  <si>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</si>
  <si>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</si>
  <si>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</si>
  <si>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</si>
  <si>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</si>
  <si>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</si>
  <si>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</si>
  <si>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</si>
  <si>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</si>
  <si>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</si>
  <si>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</si>
  <si>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</si>
  <si>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</si>
  <si>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</si>
  <si>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</si>
  <si>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</si>
  <si>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</si>
  <si>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</si>
  <si>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</si>
  <si>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</si>
  <si>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</si>
  <si>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</si>
  <si>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</si>
  <si>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</si>
  <si>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</si>
  <si>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</si>
  <si>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</si>
  <si>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</si>
  <si>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</si>
  <si>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</si>
  <si>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</si>
  <si>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</si>
  <si>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</si>
  <si>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</si>
  <si>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</si>
  <si>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</si>
  <si>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</si>
  <si>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</si>
  <si>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</si>
  <si>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</si>
  <si>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</si>
  <si>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</si>
  <si>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</si>
  <si>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</si>
  <si>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</si>
  <si>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</si>
  <si>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</si>
  <si>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</si>
  <si>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</si>
  <si>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</si>
  <si>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</si>
  <si>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</si>
  <si>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</si>
  <si>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</si>
  <si>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</si>
  <si>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</si>
  <si>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</si>
  <si>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</si>
  <si>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</si>
  <si>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</si>
  <si>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</si>
  <si>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</si>
  <si>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</si>
  <si>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</si>
  <si>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</si>
  <si>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</si>
  <si>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</si>
  <si>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</si>
  <si>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</si>
  <si>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</si>
  <si>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</si>
  <si>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</si>
  <si>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</si>
  <si>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</si>
  <si>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</si>
  <si>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</si>
  <si>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</si>
  <si>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</si>
  <si>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</si>
  <si>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</si>
  <si>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</si>
  <si>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</si>
  <si>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</si>
  <si>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</si>
  <si>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</si>
  <si>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</si>
  <si>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</si>
  <si>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</si>
  <si>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</si>
  <si>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</si>
  <si>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</si>
  <si>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</si>
  <si>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</si>
  <si>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</si>
  <si>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</si>
  <si>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</si>
  <si>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</si>
  <si>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</si>
  <si>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</si>
  <si>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</si>
  <si>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</si>
  <si>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</si>
  <si>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</si>
  <si>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</si>
  <si>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</si>
  <si>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</si>
  <si>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</si>
  <si>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</si>
  <si>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</si>
  <si>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</si>
  <si>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</si>
  <si>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</si>
  <si>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</si>
  <si>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</si>
  <si>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</si>
  <si>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</si>
  <si>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</si>
  <si>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</si>
  <si>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</si>
  <si>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</si>
  <si>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</si>
  <si>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</si>
  <si>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</si>
  <si>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</si>
  <si>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</si>
  <si>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</si>
  <si>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</si>
  <si>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</si>
  <si>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</si>
  <si>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</si>
  <si>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</si>
  <si>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</si>
  <si>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</si>
  <si>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</si>
  <si>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</si>
  <si>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</si>
  <si>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</si>
  <si>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</si>
  <si>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</si>
  <si>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</si>
  <si>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</si>
  <si>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</si>
  <si>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</si>
  <si>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</si>
  <si>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</si>
  <si>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</si>
  <si>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</si>
  <si>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</si>
  <si>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</si>
  <si>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</si>
  <si>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</si>
  <si>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</si>
  <si>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</si>
  <si>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</si>
  <si>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</si>
  <si>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</si>
  <si>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</si>
  <si>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</si>
  <si>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</si>
  <si>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</si>
  <si>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</si>
  <si>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</si>
  <si>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</si>
  <si>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</si>
  <si>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</si>
  <si>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</si>
  <si>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</si>
  <si>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</si>
  <si>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</si>
  <si>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</si>
  <si>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</si>
  <si>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</si>
  <si>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</si>
  <si>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</si>
  <si>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</si>
  <si>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</si>
  <si>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</si>
  <si>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</si>
  <si>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</si>
  <si>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</si>
  <si>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</si>
  <si>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</si>
  <si>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</si>
  <si>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</si>
  <si>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</si>
  <si>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</si>
  <si>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</si>
  <si>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</si>
  <si>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</si>
  <si>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</si>
  <si>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</si>
  <si>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</si>
  <si>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</si>
  <si>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</si>
  <si>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</si>
  <si>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</si>
  <si>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</si>
  <si>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</si>
  <si>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</si>
  <si>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</si>
  <si>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</si>
  <si>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</si>
  <si>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</si>
  <si>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</si>
  <si>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</si>
  <si>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</si>
  <si>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</si>
  <si>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</si>
  <si>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</si>
  <si>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</si>
  <si>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</si>
  <si>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</si>
  <si>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</si>
  <si>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</si>
  <si>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</si>
  <si>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</si>
  <si>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</si>
  <si>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</si>
  <si>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</si>
  <si>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</si>
  <si>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</si>
  <si>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</si>
  <si>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</si>
  <si>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</si>
  <si>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</si>
  <si>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</si>
  <si>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</si>
  <si>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</si>
  <si>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</si>
  <si>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</si>
  <si>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</si>
  <si>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</si>
  <si>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</si>
  <si>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</si>
  <si>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</si>
  <si>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</si>
  <si>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</si>
  <si>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</si>
  <si>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</si>
  <si>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</si>
  <si>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</si>
  <si>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</si>
  <si>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</si>
  <si>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</si>
  <si>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</si>
  <si>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</si>
  <si>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</si>
  <si>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</si>
  <si>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</si>
  <si>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</si>
  <si>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</si>
  <si>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</si>
  <si>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</si>
  <si>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</si>
  <si>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</si>
  <si>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</si>
  <si>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</si>
  <si>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</si>
  <si>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</si>
  <si>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</si>
  <si>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</si>
  <si>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</si>
  <si>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</si>
  <si>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</si>
  <si>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</si>
  <si>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</si>
  <si>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</si>
  <si>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</si>
  <si>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</si>
  <si>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</si>
  <si>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</si>
  <si>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</si>
  <si>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</si>
  <si>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</si>
  <si>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</si>
  <si>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</si>
  <si>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</si>
  <si>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</si>
  <si>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</si>
  <si>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</si>
  <si>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</si>
  <si>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</si>
  <si>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</si>
  <si>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</si>
  <si>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</si>
  <si>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</si>
  <si>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</si>
  <si>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</si>
  <si>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</si>
  <si>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</si>
  <si>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</si>
  <si>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</si>
  <si>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</si>
  <si>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</si>
  <si>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</si>
  <si>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</si>
  <si>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</si>
  <si>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</si>
  <si>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</si>
  <si>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</si>
  <si>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</si>
  <si>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</si>
  <si>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</si>
  <si>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</si>
  <si>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</si>
  <si>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</si>
  <si>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</si>
  <si>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</si>
  <si>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</si>
  <si>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</si>
  <si>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</si>
  <si>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</si>
  <si>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</si>
  <si>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</si>
  <si>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</si>
  <si>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</si>
  <si>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</si>
  <si>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</si>
  <si>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</si>
  <si>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</si>
  <si>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</si>
  <si>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</si>
  <si>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</si>
  <si>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</si>
  <si>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</si>
  <si>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</si>
  <si>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</si>
  <si>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</si>
  <si>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</si>
  <si>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</si>
  <si>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</si>
  <si>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</si>
  <si>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</si>
  <si>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</si>
  <si>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</si>
  <si>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</si>
  <si>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</si>
  <si>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</si>
  <si>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</si>
  <si>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</si>
  <si>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</si>
  <si>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</si>
  <si>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</si>
  <si>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</si>
  <si>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</si>
  <si>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</si>
  <si>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</si>
  <si>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</si>
  <si>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</si>
  <si>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</si>
  <si>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</si>
  <si>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</si>
  <si>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</si>
  <si>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</si>
  <si>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</si>
  <si>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</si>
  <si>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</si>
  <si>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</si>
  <si>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</si>
  <si>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</si>
  <si>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</si>
  <si>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</si>
  <si>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</si>
  <si>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</si>
  <si>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</si>
  <si>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</si>
  <si>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</si>
  <si>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</si>
  <si>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</si>
  <si>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</si>
  <si>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</si>
  <si>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</si>
  <si>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</si>
  <si>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</si>
  <si>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</si>
  <si>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</si>
  <si>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</si>
  <si>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</si>
  <si>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</si>
  <si>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</si>
  <si>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</si>
  <si>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</si>
  <si>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</si>
  <si>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</si>
  <si>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</si>
  <si>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</si>
  <si>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</si>
  <si>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</si>
  <si>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</si>
  <si>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</si>
  <si>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</si>
  <si>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</si>
  <si>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</si>
  <si>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</si>
  <si>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</si>
  <si>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</si>
  <si>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</si>
  <si>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</si>
  <si>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</si>
  <si>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</si>
  <si>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</si>
  <si>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</si>
  <si>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</si>
  <si>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</si>
  <si>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</si>
  <si>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</si>
  <si>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</si>
  <si>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</si>
  <si>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</si>
  <si>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</si>
  <si>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</si>
  <si>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</si>
  <si>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</si>
  <si>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</si>
  <si>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</si>
  <si>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</si>
  <si>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</si>
  <si>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</si>
  <si>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</si>
  <si>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</si>
  <si>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</si>
  <si>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</si>
  <si>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</si>
  <si>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</si>
  <si>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</si>
  <si>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</si>
  <si>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</si>
  <si>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</si>
  <si>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</si>
  <si>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</si>
  <si>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</si>
  <si>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</si>
  <si>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</si>
  <si>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</si>
  <si>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</si>
  <si>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</si>
  <si>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</si>
  <si>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</si>
  <si>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</si>
  <si>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</si>
  <si>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</si>
  <si>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</si>
  <si>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</si>
  <si>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</si>
  <si>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</si>
  <si>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</si>
  <si>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</si>
  <si>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</si>
  <si>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</si>
  <si>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</si>
  <si>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</si>
  <si>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</si>
  <si>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</si>
  <si>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</si>
  <si>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</si>
  <si>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</si>
  <si>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</si>
  <si>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</si>
  <si>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</si>
  <si>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</si>
  <si>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</si>
  <si>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</si>
  <si>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</si>
  <si>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</si>
  <si>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</si>
  <si>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</si>
  <si>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</si>
  <si>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</si>
  <si>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</si>
  <si>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</si>
  <si>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</si>
  <si>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</si>
  <si>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</si>
  <si>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</si>
  <si>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</si>
  <si>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</si>
  <si>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</si>
  <si>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</si>
  <si>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</si>
  <si>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</si>
  <si>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</si>
  <si>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</si>
  <si>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</si>
  <si>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</si>
  <si>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</si>
  <si>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</si>
  <si>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</si>
  <si>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</si>
  <si>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</si>
  <si>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</si>
  <si>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</si>
  <si>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</si>
  <si>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</si>
  <si>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</si>
  <si>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</si>
  <si>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</si>
  <si>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</si>
  <si>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</si>
  <si>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</si>
  <si>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</si>
  <si>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</si>
  <si>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</si>
  <si>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</si>
  <si>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</si>
  <si>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</si>
  <si>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</si>
  <si>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</si>
  <si>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</si>
  <si>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</si>
  <si>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</si>
  <si>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</si>
  <si>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</si>
  <si>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</si>
  <si>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</si>
  <si>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</si>
  <si>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</si>
  <si>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</si>
  <si>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</si>
  <si>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</si>
  <si>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</si>
  <si>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</si>
  <si>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</si>
  <si>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</si>
  <si>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</si>
  <si>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</si>
  <si>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</si>
  <si>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</si>
  <si>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</si>
  <si>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</si>
  <si>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</si>
  <si>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</si>
  <si>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</si>
  <si>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</si>
  <si>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</si>
  <si>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</si>
  <si>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</si>
  <si>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</si>
  <si>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</si>
  <si>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</si>
  <si>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</si>
  <si>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</si>
  <si>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</si>
  <si>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</si>
  <si>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</si>
  <si>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</si>
  <si>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</si>
  <si>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</si>
  <si>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</si>
  <si>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</si>
  <si>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</si>
  <si>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</si>
  <si>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</si>
  <si>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</si>
  <si>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</si>
  <si>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</si>
  <si>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</si>
  <si>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</si>
  <si>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</si>
  <si>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</si>
  <si>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</si>
  <si>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</si>
  <si>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</si>
  <si>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</si>
  <si>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</si>
  <si>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</si>
  <si>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</si>
  <si>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</si>
  <si>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</si>
  <si>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</si>
  <si>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</si>
  <si>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</si>
  <si>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</si>
  <si>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</si>
  <si>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</si>
  <si>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</si>
  <si>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</si>
  <si>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</si>
  <si>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</si>
  <si>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</si>
  <si>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</si>
  <si>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</si>
  <si>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</si>
  <si>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</si>
  <si>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</si>
  <si>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</si>
  <si>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</si>
  <si>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</si>
  <si>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</si>
  <si>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</si>
  <si>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</si>
  <si>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</si>
  <si>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</si>
  <si>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</si>
  <si>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</si>
  <si>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</si>
  <si>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</si>
  <si>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</si>
  <si>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</si>
  <si>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</si>
  <si>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</si>
  <si>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</si>
  <si>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</si>
  <si>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</si>
  <si>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</si>
  <si>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</si>
  <si>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</si>
  <si>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</si>
  <si>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</si>
  <si>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</si>
  <si>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</si>
  <si>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</si>
  <si>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</si>
  <si>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</si>
  <si>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</si>
  <si>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</si>
  <si>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</si>
  <si>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</si>
  <si>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</si>
  <si>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</si>
  <si>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</si>
  <si>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</si>
  <si>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</si>
  <si>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</si>
  <si>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</si>
  <si>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</si>
  <si>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</si>
  <si>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</si>
  <si>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</si>
  <si>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</si>
  <si>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</si>
  <si>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</si>
  <si>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</si>
  <si>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</si>
  <si>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</si>
  <si>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</si>
  <si>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</si>
  <si>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</si>
  <si>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</si>
  <si>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</si>
  <si>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</si>
  <si>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</si>
  <si>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</si>
  <si>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</si>
  <si>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</si>
  <si>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</si>
  <si>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</si>
  <si>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</si>
  <si>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</si>
  <si>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</si>
  <si>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</si>
  <si>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</si>
  <si>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</si>
  <si>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</si>
  <si>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</si>
  <si>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</si>
  <si>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</si>
  <si>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</si>
  <si>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</si>
  <si>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</si>
  <si>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</si>
  <si>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</si>
  <si>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</si>
  <si>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</si>
  <si>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</si>
  <si>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</si>
  <si>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</si>
  <si>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</si>
  <si>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</si>
  <si>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</si>
  <si>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</si>
  <si>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</si>
  <si>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</si>
  <si>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</si>
  <si>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</si>
  <si>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</si>
  <si>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</si>
  <si>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</si>
  <si>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</si>
  <si>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</si>
  <si>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</si>
  <si>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</si>
  <si>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</si>
  <si>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</si>
  <si>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</si>
  <si>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</si>
  <si>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</si>
  <si>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</si>
  <si>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</si>
  <si>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</si>
  <si>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</si>
  <si>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</si>
  <si>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</si>
  <si>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</si>
  <si>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</si>
  <si>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</si>
  <si>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</si>
  <si>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</si>
  <si>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</si>
  <si>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</si>
  <si>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</si>
  <si>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</si>
  <si>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</si>
  <si>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</si>
  <si>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</si>
  <si>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</si>
  <si>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</si>
  <si>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</si>
  <si>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</si>
  <si>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</si>
  <si>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</si>
  <si>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</si>
  <si>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</si>
  <si>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</si>
  <si>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</si>
  <si>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</si>
  <si>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</si>
  <si>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</si>
  <si>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</si>
  <si>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</si>
  <si>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</si>
  <si>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</si>
  <si>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</si>
  <si>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</si>
  <si>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</si>
  <si>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</si>
  <si>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</si>
  <si>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</si>
  <si>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</si>
  <si>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</si>
  <si>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</si>
  <si>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</si>
  <si>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</si>
  <si>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</si>
  <si>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</si>
  <si>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</si>
  <si>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</si>
  <si>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</si>
  <si>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</si>
  <si>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</si>
  <si>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</si>
  <si>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</si>
  <si>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</si>
  <si>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</si>
  <si>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</si>
  <si>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</si>
  <si>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</si>
  <si>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</si>
  <si>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</si>
  <si>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</si>
  <si>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</si>
  <si>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</si>
  <si>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</si>
  <si>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</si>
  <si>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</si>
  <si>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</si>
  <si>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</si>
  <si>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</si>
  <si>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</si>
  <si>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</si>
  <si>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</si>
  <si>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</si>
  <si>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</si>
  <si>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</si>
  <si>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</si>
  <si>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</si>
  <si>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</si>
  <si>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</si>
  <si>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</si>
  <si>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</si>
  <si>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</si>
  <si>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</si>
  <si>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</si>
  <si>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</si>
  <si>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</si>
  <si>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</si>
  <si>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</si>
  <si>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</si>
  <si>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</si>
  <si>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</si>
  <si>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</si>
  <si>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</si>
  <si>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</si>
  <si>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</si>
  <si>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</si>
  <si>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</si>
  <si>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</si>
  <si>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</si>
  <si>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</si>
  <si>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</si>
  <si>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</si>
  <si>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</si>
  <si>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</si>
  <si>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</si>
  <si>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</si>
  <si>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</si>
  <si>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</si>
  <si>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</si>
  <si>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</si>
  <si>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</si>
  <si>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</si>
  <si>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</si>
  <si>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</si>
  <si>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</si>
  <si>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</si>
  <si>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</si>
  <si>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</si>
  <si>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</si>
  <si>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</si>
  <si>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</si>
  <si>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</si>
  <si>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</si>
  <si>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</si>
  <si>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</si>
  <si>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</si>
  <si>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</si>
  <si>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</si>
  <si>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</si>
  <si>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</si>
  <si>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</si>
  <si>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</si>
  <si>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</si>
  <si>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</si>
  <si>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</si>
  <si>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</si>
  <si>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</si>
  <si>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</si>
  <si>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</si>
  <si>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</si>
  <si>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</si>
  <si>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</si>
  <si>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</si>
  <si>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</si>
  <si>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</si>
  <si>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</si>
  <si>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</si>
  <si>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</si>
  <si>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</si>
  <si>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</si>
  <si>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</si>
  <si>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</si>
  <si>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</si>
  <si>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</si>
  <si>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</si>
  <si>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</si>
  <si>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</si>
  <si>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</si>
  <si>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</si>
  <si>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</si>
  <si>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</si>
  <si>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</si>
  <si>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</si>
  <si>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</si>
  <si>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</si>
  <si>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</si>
  <si>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</si>
  <si>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</si>
  <si>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</si>
  <si>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</si>
  <si>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</si>
  <si>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</si>
  <si>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</si>
  <si>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</si>
  <si>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</si>
  <si>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</si>
  <si>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</si>
  <si>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</si>
  <si>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</si>
  <si>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</si>
  <si>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</si>
  <si>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</si>
  <si>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</si>
  <si>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</si>
  <si>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</si>
  <si>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</si>
  <si>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</si>
  <si>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</si>
  <si>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</si>
  <si>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</si>
  <si>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</si>
  <si>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</si>
  <si>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</si>
  <si>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</si>
  <si>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</si>
  <si>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</si>
  <si>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</si>
  <si>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</si>
  <si>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</si>
  <si>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</si>
  <si>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</si>
  <si>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</si>
  <si>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</si>
  <si>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</si>
  <si>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</si>
  <si>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</si>
  <si>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</si>
  <si>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</si>
  <si>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</si>
  <si>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</si>
  <si>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</si>
  <si>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</si>
  <si>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</si>
  <si>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</si>
  <si>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</si>
  <si>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</si>
  <si>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</si>
  <si>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</si>
  <si>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</si>
  <si>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</si>
  <si>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</si>
  <si>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</si>
  <si>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</si>
  <si>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</si>
  <si>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</si>
  <si>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</si>
  <si>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</si>
  <si>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</si>
  <si>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</si>
  <si>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</si>
  <si>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</si>
  <si>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</si>
  <si>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</si>
  <si>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</si>
  <si>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</si>
  <si>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</si>
  <si>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</si>
  <si>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</si>
  <si>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</si>
  <si>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</si>
  <si>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</si>
  <si>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</si>
  <si>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</si>
  <si>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</si>
  <si>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</si>
  <si>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</si>
  <si>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</si>
  <si>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</si>
  <si>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</si>
  <si>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</si>
  <si>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</si>
  <si>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</si>
  <si>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</si>
  <si>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</si>
  <si>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</si>
  <si>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</si>
  <si>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</si>
  <si>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</si>
  <si>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</si>
  <si>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</si>
  <si>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</si>
  <si>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</si>
  <si>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</si>
  <si>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</si>
  <si>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</si>
  <si>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</si>
  <si>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</si>
  <si>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</si>
  <si>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</si>
  <si>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</si>
  <si>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</si>
  <si>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</si>
  <si>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</si>
  <si>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</si>
  <si>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</si>
  <si>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</si>
  <si>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</si>
  <si>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</si>
  <si>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</si>
  <si>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</si>
  <si>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</si>
  <si>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</si>
  <si>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</si>
  <si>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</si>
  <si>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</si>
  <si>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</si>
  <si>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</si>
  <si>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</si>
  <si>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</si>
  <si>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</si>
  <si>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</si>
  <si>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</si>
  <si>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</si>
  <si>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</si>
  <si>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</si>
  <si>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</si>
  <si>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</si>
  <si>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</si>
  <si>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</si>
  <si>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</si>
  <si>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</si>
  <si>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</si>
  <si>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</si>
  <si>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</si>
  <si>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</si>
  <si>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</si>
  <si>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</si>
  <si>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</si>
  <si>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</si>
  <si>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</si>
  <si>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</si>
  <si>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</si>
  <si>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</si>
  <si>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</si>
  <si>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</si>
  <si>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</si>
  <si>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</si>
  <si>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</si>
  <si>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</si>
  <si>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</si>
  <si>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</si>
  <si>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</si>
  <si>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</si>
  <si>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</si>
  <si>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</si>
  <si>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</si>
  <si>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</si>
  <si>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</si>
  <si>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</si>
  <si>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</si>
  <si>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</si>
  <si>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</si>
  <si>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</si>
  <si>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</si>
  <si>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</si>
  <si>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</si>
  <si>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</si>
  <si>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</si>
  <si>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</si>
  <si>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</si>
  <si>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</si>
  <si>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</si>
  <si>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</si>
  <si>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</si>
  <si>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</si>
  <si>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</si>
  <si>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</si>
  <si>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</si>
  <si>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</si>
  <si>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</si>
  <si>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</si>
  <si>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</si>
  <si>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</si>
  <si>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</si>
  <si>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</si>
  <si>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</si>
  <si>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</si>
  <si>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</si>
  <si>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</si>
  <si>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</si>
  <si>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</si>
  <si>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</si>
  <si>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</si>
  <si>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</si>
  <si>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</si>
  <si>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</si>
  <si>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</si>
  <si>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</si>
  <si>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</si>
  <si>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</si>
  <si>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</si>
  <si>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</si>
  <si>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</si>
  <si>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</si>
  <si>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</si>
  <si>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</si>
  <si>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</si>
  <si>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</si>
  <si>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</si>
  <si>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</si>
  <si>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</si>
  <si>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</si>
  <si>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</si>
  <si>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</si>
  <si>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</si>
  <si>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</si>
  <si>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</si>
  <si>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</si>
  <si>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</si>
  <si>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</si>
  <si>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</si>
  <si>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</si>
  <si>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</si>
  <si>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</si>
  <si>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</si>
  <si>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</si>
  <si>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</si>
  <si>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</si>
  <si>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</si>
  <si>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</si>
  <si>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</si>
  <si>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</si>
  <si>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</si>
  <si>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</si>
  <si>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</si>
  <si>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</si>
  <si>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</si>
  <si>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</si>
  <si>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</si>
  <si>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</si>
  <si>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</si>
  <si>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</si>
  <si>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</si>
  <si>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</si>
  <si>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</si>
  <si>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</si>
  <si>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</si>
  <si>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</si>
  <si>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</si>
  <si>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</si>
  <si>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</si>
  <si>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</si>
  <si>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</si>
  <si>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</si>
  <si>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</si>
  <si>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</si>
  <si>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</si>
  <si>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</si>
  <si>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</si>
  <si>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</si>
  <si>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</si>
  <si>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</si>
  <si>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</si>
  <si>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</si>
  <si>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</si>
  <si>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</si>
  <si>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</si>
  <si>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</si>
  <si>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</si>
  <si>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</si>
  <si>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</si>
  <si>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</si>
  <si>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</si>
  <si>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</si>
  <si>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</si>
  <si>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</si>
  <si>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</si>
  <si>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</si>
  <si>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</si>
  <si>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</si>
  <si>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</si>
  <si>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</si>
  <si>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</si>
  <si>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</si>
  <si>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</si>
  <si>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</si>
  <si>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</si>
  <si>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</si>
  <si>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</si>
  <si>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</si>
  <si>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</si>
  <si>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</si>
  <si>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</si>
  <si>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</si>
  <si>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</si>
  <si>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</si>
  <si>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</si>
  <si>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</si>
  <si>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</si>
  <si>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</si>
  <si>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</si>
  <si>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</si>
  <si>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</si>
  <si>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</si>
  <si>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</si>
  <si>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</si>
  <si>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</si>
  <si>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</si>
  <si>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</si>
  <si>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</si>
  <si>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</si>
  <si>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</si>
  <si>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</si>
  <si>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</si>
  <si>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</si>
  <si>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</si>
  <si>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</si>
  <si>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</si>
  <si>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</si>
  <si>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</si>
  <si>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</si>
  <si>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</si>
  <si>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</si>
  <si>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</si>
  <si>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</si>
  <si>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</si>
  <si>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</si>
  <si>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</si>
  <si>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</si>
  <si>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</si>
  <si>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</si>
  <si>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</si>
  <si>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</si>
  <si>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</si>
  <si>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</si>
  <si>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</si>
  <si>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</si>
  <si>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</si>
  <si>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</si>
  <si>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</si>
  <si>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</si>
  <si>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</si>
  <si>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</si>
  <si>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</si>
  <si>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</si>
  <si>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</si>
  <si>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</si>
  <si>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</si>
  <si>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</si>
  <si>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</si>
  <si>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</si>
  <si>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</si>
  <si>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</si>
  <si>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</si>
  <si>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</si>
  <si>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</si>
  <si>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</si>
  <si>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</si>
  <si>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</si>
  <si>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</si>
  <si>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</si>
  <si>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</si>
  <si>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</si>
  <si>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</si>
  <si>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</si>
  <si>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</si>
  <si>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</si>
  <si>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</si>
  <si>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</si>
  <si>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</si>
  <si>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</si>
  <si>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</si>
  <si>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</si>
  <si>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</si>
  <si>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</si>
  <si>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</si>
  <si>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</si>
  <si>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</si>
  <si>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</si>
  <si>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</si>
  <si>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</si>
  <si>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</si>
  <si>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</si>
  <si>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</si>
  <si>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</si>
  <si>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</si>
  <si>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</si>
  <si>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</si>
  <si>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</si>
  <si>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</si>
  <si>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</si>
  <si>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</si>
  <si>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</si>
  <si>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</si>
  <si>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</si>
  <si>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</si>
  <si>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</si>
  <si>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</si>
  <si>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</si>
  <si>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</si>
  <si>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</si>
  <si>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</si>
  <si>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</si>
  <si>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</si>
  <si>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</si>
  <si>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</si>
  <si>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</si>
  <si>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</si>
  <si>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</si>
  <si>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</si>
  <si>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</si>
  <si>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</si>
  <si>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</si>
  <si>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</si>
  <si>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</si>
  <si>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</si>
  <si>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</si>
  <si>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</si>
  <si>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</si>
  <si>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</si>
  <si>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</si>
  <si>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</si>
  <si>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</si>
  <si>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</si>
  <si>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</si>
  <si>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</si>
  <si>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</si>
  <si>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</si>
  <si>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</si>
  <si>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</si>
  <si>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</si>
  <si>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</si>
  <si>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</si>
  <si>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</si>
  <si>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</si>
  <si>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</si>
  <si>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</si>
  <si>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</si>
  <si>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</si>
  <si>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</si>
  <si>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</si>
  <si>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</si>
  <si>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</si>
  <si>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</si>
  <si>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</si>
  <si>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</si>
  <si>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</si>
  <si>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</si>
  <si>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</si>
  <si>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</si>
  <si>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</si>
  <si>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</si>
  <si>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</si>
  <si>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</si>
  <si>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</si>
  <si>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</si>
  <si>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</si>
  <si>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</si>
  <si>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</si>
  <si>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</si>
  <si>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</si>
  <si>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</si>
  <si>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</si>
  <si>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</si>
  <si>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</si>
  <si>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</si>
  <si>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</si>
  <si>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</si>
  <si>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</si>
  <si>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</si>
  <si>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</si>
  <si>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</si>
  <si>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</si>
  <si>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</si>
  <si>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</si>
  <si>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</si>
  <si>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</si>
  <si>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</si>
  <si>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</si>
  <si>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</si>
  <si>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</si>
  <si>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</si>
  <si>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</si>
  <si>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</si>
  <si>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</si>
  <si>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</si>
  <si>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</si>
  <si>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</si>
  <si>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</si>
  <si>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</si>
  <si>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</si>
  <si>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</si>
  <si>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</si>
  <si>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</si>
  <si>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</si>
  <si>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</si>
  <si>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</si>
  <si>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</si>
  <si>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</si>
  <si>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</si>
  <si>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</si>
  <si>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</si>
  <si>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</si>
  <si>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</si>
  <si>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</si>
  <si>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</si>
  <si>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</si>
  <si>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</si>
  <si>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</si>
  <si>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</si>
  <si>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</si>
  <si>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</si>
  <si>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</si>
  <si>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</si>
  <si>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</si>
  <si>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</si>
  <si>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</si>
  <si>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</si>
  <si>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</si>
  <si>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</si>
  <si>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</si>
  <si>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</si>
  <si>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</si>
  <si>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</si>
  <si>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</si>
  <si>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</si>
  <si>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</si>
  <si>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</si>
  <si>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</si>
  <si>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</si>
  <si>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</si>
  <si>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</si>
  <si>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</si>
  <si>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</si>
  <si>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</si>
  <si>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</si>
  <si>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</si>
  <si>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</si>
  <si>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</si>
  <si>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</si>
  <si>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</si>
  <si>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</si>
  <si>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</si>
  <si>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</si>
  <si>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</si>
  <si>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</si>
  <si>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</si>
  <si>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</si>
  <si>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</si>
  <si>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</si>
  <si>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</si>
  <si>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</si>
  <si>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</si>
  <si>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</si>
  <si>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</si>
  <si>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</si>
  <si>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</si>
  <si>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</si>
  <si>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</si>
  <si>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</si>
  <si>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</si>
  <si>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</si>
  <si>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</si>
  <si>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</si>
  <si>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</si>
  <si>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</si>
  <si>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</si>
  <si>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</si>
  <si>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</si>
  <si>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</si>
  <si>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</si>
  <si>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</si>
  <si>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</si>
  <si>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</si>
  <si>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</si>
  <si>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</si>
  <si>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</si>
  <si>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</si>
  <si>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</si>
  <si>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</si>
  <si>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</si>
  <si>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</si>
  <si>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</si>
  <si>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</si>
  <si>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</si>
  <si>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</si>
  <si>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</si>
  <si>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</si>
  <si>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</si>
  <si>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</si>
  <si>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</si>
  <si>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</si>
  <si>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</si>
  <si>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</si>
  <si>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</si>
  <si>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</si>
  <si>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</si>
  <si>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</si>
  <si>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</si>
  <si>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</si>
  <si>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</si>
  <si>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</si>
  <si>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</si>
  <si>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</si>
  <si>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</si>
  <si>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</si>
  <si>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</si>
  <si>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</si>
  <si>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</si>
  <si>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</si>
  <si>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</si>
  <si>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</si>
  <si>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</si>
  <si>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</si>
  <si>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</si>
  <si>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</si>
  <si>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</si>
  <si>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</si>
  <si>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</si>
  <si>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</si>
  <si>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</si>
  <si>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</si>
  <si>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</si>
  <si>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</si>
  <si>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</si>
  <si>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</si>
  <si>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</si>
  <si>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</si>
  <si>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</si>
  <si>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</si>
  <si>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</si>
  <si>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</si>
  <si>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</si>
  <si>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</si>
  <si>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</si>
  <si>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</si>
  <si>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</si>
  <si>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</si>
  <si>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</si>
  <si>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</si>
  <si>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</si>
  <si>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</si>
  <si>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</si>
  <si>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</si>
  <si>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</si>
  <si>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</si>
  <si>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</si>
  <si>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</si>
  <si>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</si>
  <si>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</si>
  <si>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</si>
  <si>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</si>
  <si>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</si>
  <si>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</si>
  <si>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</si>
  <si>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</si>
  <si>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</si>
  <si>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</si>
  <si>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</si>
  <si>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</si>
  <si>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</si>
  <si>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</si>
  <si>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</si>
  <si>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</si>
  <si>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</si>
  <si>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</si>
  <si>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</si>
  <si>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</si>
  <si>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</si>
  <si>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</si>
  <si>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</si>
  <si>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</si>
  <si>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</si>
  <si>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</si>
  <si>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</si>
  <si>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</si>
  <si>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</si>
  <si>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</si>
  <si>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</si>
  <si>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</si>
  <si>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</si>
  <si>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</si>
  <si>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</si>
  <si>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</si>
  <si>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</si>
  <si>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</si>
  <si>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</si>
  <si>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</si>
  <si>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</si>
  <si>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</si>
  <si>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</si>
  <si>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</si>
  <si>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</si>
  <si>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</si>
  <si>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</si>
  <si>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</si>
  <si>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</si>
  <si>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</si>
  <si>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</si>
  <si>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</si>
  <si>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</si>
  <si>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</si>
  <si>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</si>
  <si>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</si>
  <si>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</si>
  <si>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</si>
  <si>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</si>
  <si>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</si>
  <si>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</si>
  <si>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</si>
  <si>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</si>
  <si>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</si>
  <si>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</si>
  <si>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</si>
  <si>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</si>
  <si>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</si>
  <si>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</si>
  <si>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</si>
  <si>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</si>
  <si>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</si>
  <si>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</si>
  <si>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</si>
  <si>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</si>
  <si>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</si>
  <si>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</si>
  <si>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</si>
  <si>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</si>
  <si>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</si>
  <si>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</si>
  <si>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</si>
  <si>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</si>
  <si>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</si>
  <si>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</si>
  <si>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</si>
  <si>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</si>
  <si>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</si>
  <si>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</si>
  <si>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</si>
  <si>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</si>
  <si>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</si>
  <si>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</si>
  <si>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</si>
  <si>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</si>
  <si>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</si>
  <si>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</si>
  <si>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</si>
  <si>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</si>
  <si>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</si>
  <si>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</si>
  <si>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</si>
  <si>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</si>
  <si>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</si>
  <si>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</si>
  <si>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</si>
  <si>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</si>
  <si>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</si>
  <si>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</si>
  <si>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</si>
  <si>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</si>
  <si>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</si>
  <si>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</si>
  <si>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</si>
  <si>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</si>
  <si>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</si>
  <si>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</si>
  <si>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</si>
  <si>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</si>
  <si>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</si>
  <si>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</si>
  <si>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</si>
  <si>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</si>
  <si>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</si>
  <si>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</si>
  <si>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</si>
  <si>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</si>
  <si>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</si>
  <si>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</si>
  <si>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</si>
  <si>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</si>
  <si>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</si>
  <si>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</si>
  <si>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</si>
  <si>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</si>
  <si>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</si>
  <si>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</si>
  <si>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</si>
  <si>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</si>
  <si>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</si>
  <si>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</si>
  <si>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</si>
  <si>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</si>
  <si>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</si>
  <si>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</si>
  <si>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</si>
  <si>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</si>
  <si>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</si>
  <si>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</si>
  <si>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</si>
  <si>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</si>
  <si>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</si>
  <si>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</si>
  <si>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</si>
  <si>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</si>
  <si>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</si>
  <si>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</si>
  <si>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</si>
  <si>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</si>
  <si>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</si>
  <si>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</si>
  <si>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</si>
  <si>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</si>
  <si>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</si>
  <si>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</si>
  <si>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</si>
  <si>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</si>
  <si>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</si>
  <si>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</si>
  <si>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</si>
  <si>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</si>
  <si>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</si>
  <si>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</si>
  <si>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</si>
  <si>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</si>
  <si>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</si>
  <si>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</si>
  <si>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</si>
  <si>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</si>
  <si>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</si>
  <si>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</si>
  <si>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</si>
  <si>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</si>
  <si>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</si>
  <si>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</si>
  <si>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</si>
  <si>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</si>
  <si>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</si>
  <si>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</si>
  <si>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</si>
  <si>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</si>
  <si>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</si>
  <si>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</si>
  <si>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</si>
  <si>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</si>
  <si>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</si>
  <si>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</si>
  <si>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</si>
  <si>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</si>
  <si>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</si>
  <si>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</si>
  <si>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</si>
  <si>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</si>
  <si>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</si>
  <si>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</si>
  <si>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</si>
  <si>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</si>
  <si>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</si>
  <si>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</si>
  <si>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</si>
  <si>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</si>
  <si>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</si>
  <si>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</si>
  <si>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</si>
  <si>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</si>
  <si>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</si>
  <si>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</si>
  <si>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</si>
  <si>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</si>
  <si>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</si>
  <si>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</si>
  <si>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</si>
  <si>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</si>
  <si>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</si>
  <si>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</si>
  <si>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</si>
  <si>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</si>
  <si>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</si>
  <si>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</si>
  <si>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</si>
  <si>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</si>
  <si>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</si>
  <si>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</si>
  <si>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</si>
  <si>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</si>
  <si>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</si>
  <si>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</si>
  <si>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</si>
  <si>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</si>
  <si>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</si>
  <si>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</si>
  <si>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</si>
  <si>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</si>
  <si>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</si>
  <si>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</si>
  <si>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</si>
  <si>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</si>
  <si>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</si>
  <si>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</si>
  <si>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</si>
  <si>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</si>
  <si>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</si>
  <si>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</si>
  <si>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</si>
  <si>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</si>
  <si>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</si>
  <si>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</si>
  <si>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</si>
  <si>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</si>
  <si>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</si>
  <si>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</si>
  <si>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</si>
  <si>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</si>
  <si>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</si>
  <si>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</si>
  <si>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</si>
  <si>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</si>
  <si>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</si>
  <si>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</si>
  <si>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</si>
  <si>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</si>
  <si>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</si>
  <si>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</si>
  <si>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</si>
  <si>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</si>
  <si>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</si>
  <si>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</si>
  <si>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</si>
  <si>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</si>
  <si>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</si>
  <si>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</si>
  <si>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</si>
  <si>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</si>
  <si>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</si>
  <si>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</si>
  <si>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</si>
  <si>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</si>
  <si>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</si>
  <si>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</si>
  <si>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</si>
  <si>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</si>
  <si>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</si>
  <si>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</si>
  <si>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</si>
  <si>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</si>
  <si>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</si>
  <si>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</si>
  <si>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</si>
  <si>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</si>
  <si>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</si>
  <si>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</si>
  <si>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</si>
  <si>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</si>
  <si>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</si>
  <si>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</si>
  <si>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</si>
  <si>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</si>
  <si>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</si>
  <si>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</si>
  <si>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</si>
  <si>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</si>
  <si>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</si>
  <si>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</si>
  <si>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</si>
  <si>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</si>
  <si>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</si>
  <si>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</si>
  <si>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</si>
  <si>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</si>
  <si>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</si>
  <si>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</si>
  <si>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</si>
  <si>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</si>
  <si>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</si>
  <si>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</si>
  <si>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</si>
  <si>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</si>
  <si>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</si>
  <si>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</si>
  <si>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</si>
  <si>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</si>
  <si>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</si>
  <si>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</si>
  <si>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</si>
  <si>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</si>
  <si>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</si>
  <si>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</si>
  <si>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</si>
  <si>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</si>
  <si>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</si>
  <si>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</si>
  <si>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</si>
  <si>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</si>
  <si>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</si>
  <si>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</si>
  <si>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</si>
  <si>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</si>
  <si>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</si>
  <si>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</si>
  <si>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</si>
  <si>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</si>
  <si>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</si>
  <si>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</si>
  <si>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</si>
  <si>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</si>
  <si>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</si>
  <si>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</si>
  <si>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</si>
  <si>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</si>
  <si>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</si>
  <si>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</si>
  <si>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</si>
  <si>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</si>
  <si>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</si>
  <si>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</si>
  <si>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</si>
  <si>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</si>
  <si>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</si>
  <si>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</si>
  <si>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</si>
  <si>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</si>
  <si>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</si>
  <si>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</si>
  <si>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</si>
  <si>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</si>
  <si>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</si>
  <si>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</si>
  <si>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</si>
  <si>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</si>
  <si>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</si>
  <si>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</si>
  <si>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</si>
  <si>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</si>
  <si>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</si>
  <si>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</si>
  <si>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</si>
  <si>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</si>
  <si>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</si>
  <si>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</si>
  <si>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</si>
  <si>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</si>
  <si>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</si>
  <si>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</si>
  <si>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</si>
  <si>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</si>
  <si>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</si>
  <si>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</si>
  <si>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</si>
  <si>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</si>
  <si>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</si>
  <si>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</si>
  <si>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</si>
  <si>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</si>
  <si>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</si>
  <si>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</si>
  <si>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</si>
  <si>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</si>
  <si>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</si>
  <si>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</si>
  <si>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</si>
  <si>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</si>
  <si>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</si>
  <si>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</si>
  <si>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</si>
  <si>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</si>
  <si>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</si>
  <si>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</si>
  <si>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</si>
  <si>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</si>
  <si>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</si>
  <si>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</si>
  <si>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</si>
  <si>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</si>
  <si>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</si>
  <si>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</si>
  <si>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</si>
  <si>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</si>
  <si>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</si>
  <si>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</si>
  <si>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</si>
  <si>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</si>
  <si>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</si>
  <si>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</si>
  <si>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</si>
  <si>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</si>
  <si>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</si>
  <si>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</si>
  <si>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</si>
  <si>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</si>
  <si>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</si>
  <si>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</si>
  <si>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</si>
  <si>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</si>
  <si>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</si>
  <si>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SIDONIJE RUBIDO ERDODY</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</si>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</sst>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1745975.44</v>
      </c>
      <c r="D2" s="7">
        <f>'PR-RAS'!E6</f>
        <v>1461458.6400000004</v>
      </c>
      <c r="E2" s="7">
        <v>0</v>
      </c>
      <c r="F2" s="7">
        <v>0</v>
      </c>
      <c r="G2" s="8">
        <f t="shared" ref="G2:G274" si="0">(B2/1000)*(C2*1+D2*2)</f>
        <v>4668.8927200000007</v>
      </c>
      <c r="H2" s="8">
        <f t="shared" ref="H2:H274" si="1">ABS(C2-ROUND(C2,0))+ABS(D2-ROUND(D2,0))</f>
        <v>0.79999999958090484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1582095.51</v>
      </c>
      <c r="D45" s="2">
        <f>'PR-RAS'!E49</f>
        <v>1368678.2100000002</v>
      </c>
      <c r="E45" s="2">
        <v>0</v>
      </c>
      <c r="F45" s="2">
        <v>0</v>
      </c>
      <c r="G45" s="3">
        <f t="shared" si="0"/>
        <v>190055.88492000001</v>
      </c>
      <c r="H45" s="3">
        <f t="shared" si="1"/>
        <v>0.70000000018626451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1580205.94</v>
      </c>
      <c r="D64" s="2">
        <f>'PR-RAS'!E68</f>
        <v>1366750.36</v>
      </c>
      <c r="E64" s="2">
        <v>0</v>
      </c>
      <c r="F64" s="2">
        <v>0</v>
      </c>
      <c r="G64" s="3">
        <f t="shared" si="0"/>
        <v>271763.51958000002</v>
      </c>
      <c r="H64" s="3">
        <f t="shared" si="1"/>
        <v>0.42000000015832484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1250388.07</v>
      </c>
      <c r="D65" s="2">
        <f>'PR-RAS'!E69</f>
        <v>1358654.09</v>
      </c>
      <c r="E65" s="2">
        <v>0</v>
      </c>
      <c r="F65" s="2">
        <v>0</v>
      </c>
      <c r="G65" s="3">
        <f t="shared" si="0"/>
        <v>253932.56</v>
      </c>
      <c r="H65" s="3">
        <f t="shared" si="1"/>
        <v>0.16000000014901161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329817.87</v>
      </c>
      <c r="D66" s="2">
        <f>'PR-RAS'!E70</f>
        <v>8096.27</v>
      </c>
      <c r="E66" s="2">
        <v>0</v>
      </c>
      <c r="F66" s="2">
        <v>0</v>
      </c>
      <c r="G66" s="3">
        <f t="shared" si="0"/>
        <v>22490.676649999998</v>
      </c>
      <c r="H66" s="3">
        <f t="shared" si="1"/>
        <v>0.40000000000509317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1889.57</v>
      </c>
      <c r="D73" s="2">
        <f>'PR-RAS'!E77</f>
        <v>1927.85</v>
      </c>
      <c r="E73" s="2">
        <v>0</v>
      </c>
      <c r="F73" s="2">
        <v>0</v>
      </c>
      <c r="G73" s="3">
        <f t="shared" si="0"/>
        <v>413.65943999999996</v>
      </c>
      <c r="H73" s="3">
        <f t="shared" si="1"/>
        <v>0.58000000000015461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1889.57</v>
      </c>
      <c r="D76" s="2">
        <f>'PR-RAS'!E80</f>
        <v>1927.85</v>
      </c>
      <c r="E76" s="2">
        <v>0</v>
      </c>
      <c r="F76" s="2">
        <v>0</v>
      </c>
      <c r="G76" s="3">
        <f t="shared" si="0"/>
        <v>430.89524999999998</v>
      </c>
      <c r="H76" s="3">
        <f t="shared" si="1"/>
        <v>0.58000000000015461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0.04</v>
      </c>
      <c r="E78" s="2">
        <v>0</v>
      </c>
      <c r="F78" s="2">
        <v>0</v>
      </c>
      <c r="G78" s="3">
        <f t="shared" si="0"/>
        <v>1.001E-2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0.04</v>
      </c>
      <c r="E79" s="2">
        <v>0</v>
      </c>
      <c r="F79" s="2">
        <v>0</v>
      </c>
      <c r="G79" s="3">
        <f t="shared" si="0"/>
        <v>1.014E-2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0.04</v>
      </c>
      <c r="E81" s="2">
        <v>0</v>
      </c>
      <c r="F81" s="2">
        <v>0</v>
      </c>
      <c r="G81" s="3">
        <f t="shared" si="0"/>
        <v>1.0400000000000001E-2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5392.95</v>
      </c>
      <c r="D102" s="2">
        <f>'PR-RAS'!E106</f>
        <v>4589.79</v>
      </c>
      <c r="E102" s="2">
        <v>0</v>
      </c>
      <c r="F102" s="2">
        <v>0</v>
      </c>
      <c r="G102" s="3">
        <f t="shared" si="0"/>
        <v>1471.8255300000001</v>
      </c>
      <c r="H102" s="3">
        <f t="shared" si="1"/>
        <v>0.26000000000021828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5392.95</v>
      </c>
      <c r="D108" s="2">
        <f>'PR-RAS'!E112</f>
        <v>4589.79</v>
      </c>
      <c r="E108" s="2">
        <v>0</v>
      </c>
      <c r="F108" s="2">
        <v>0</v>
      </c>
      <c r="G108" s="3">
        <f t="shared" si="0"/>
        <v>1559.2607099999998</v>
      </c>
      <c r="H108" s="3">
        <f t="shared" si="1"/>
        <v>0.26000000000021828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5392.95</v>
      </c>
      <c r="D113" s="2">
        <f>'PR-RAS'!E117</f>
        <v>4589.79</v>
      </c>
      <c r="E113" s="2">
        <v>0</v>
      </c>
      <c r="F113" s="2">
        <v>0</v>
      </c>
      <c r="G113" s="3">
        <f t="shared" si="0"/>
        <v>1632.1233599999998</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2566.58</v>
      </c>
      <c r="D121" s="2">
        <f>'PR-RAS'!E125</f>
        <v>4000.08</v>
      </c>
      <c r="E121" s="2">
        <v>0</v>
      </c>
      <c r="F121" s="2">
        <v>0</v>
      </c>
      <c r="G121" s="3">
        <f t="shared" si="0"/>
        <v>1268.0087999999998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1716.6399999999999</v>
      </c>
      <c r="D122" s="2">
        <f>'PR-RAS'!E126</f>
        <v>1616.8899999999999</v>
      </c>
      <c r="E122" s="2">
        <v>0</v>
      </c>
      <c r="F122" s="2">
        <v>0</v>
      </c>
      <c r="G122" s="3">
        <f t="shared" si="0"/>
        <v>599.00081999999998</v>
      </c>
      <c r="H122" s="3">
        <f t="shared" si="1"/>
        <v>0.47000000000025466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688.04</v>
      </c>
      <c r="D123" s="2">
        <f>'PR-RAS'!E127</f>
        <v>727.65</v>
      </c>
      <c r="E123" s="2">
        <v>0</v>
      </c>
      <c r="F123" s="2">
        <v>0</v>
      </c>
      <c r="G123" s="3">
        <f t="shared" si="0"/>
        <v>261.48748000000001</v>
      </c>
      <c r="H123" s="3">
        <f t="shared" si="1"/>
        <v>0.38999999999998636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1028.5999999999999</v>
      </c>
      <c r="D124" s="2">
        <f>'PR-RAS'!E128</f>
        <v>889.24</v>
      </c>
      <c r="E124" s="2">
        <v>0</v>
      </c>
      <c r="F124" s="2">
        <v>0</v>
      </c>
      <c r="G124" s="3">
        <f t="shared" si="0"/>
        <v>345.27083999999996</v>
      </c>
      <c r="H124" s="3">
        <f t="shared" si="1"/>
        <v>0.64000000000010004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849.94</v>
      </c>
      <c r="D125" s="2">
        <f>'PR-RAS'!E129</f>
        <v>2383.19</v>
      </c>
      <c r="E125" s="2">
        <v>0</v>
      </c>
      <c r="F125" s="2">
        <v>0</v>
      </c>
      <c r="G125" s="3">
        <f t="shared" si="0"/>
        <v>696.42367999999999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849.94</v>
      </c>
      <c r="D126" s="2">
        <f>'PR-RAS'!E130</f>
        <v>2383.19</v>
      </c>
      <c r="E126" s="2">
        <v>0</v>
      </c>
      <c r="F126" s="2">
        <v>0</v>
      </c>
      <c r="G126" s="3">
        <f t="shared" si="0"/>
        <v>702.04</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155920.34999999998</v>
      </c>
      <c r="D130" s="2">
        <f>'PR-RAS'!E134</f>
        <v>84190.51999999999</v>
      </c>
      <c r="E130" s="2">
        <v>0</v>
      </c>
      <c r="F130" s="2">
        <v>0</v>
      </c>
      <c r="G130" s="3">
        <f t="shared" si="0"/>
        <v>41834.879309999997</v>
      </c>
      <c r="H130" s="3">
        <f t="shared" si="1"/>
        <v>0.82999999998719431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155920.34999999998</v>
      </c>
      <c r="D131" s="2">
        <f>'PR-RAS'!E135</f>
        <v>84190.51999999999</v>
      </c>
      <c r="E131" s="2">
        <v>0</v>
      </c>
      <c r="F131" s="2">
        <v>0</v>
      </c>
      <c r="G131" s="3">
        <f t="shared" si="0"/>
        <v>42159.180699999997</v>
      </c>
      <c r="H131" s="3">
        <f t="shared" si="1"/>
        <v>0.82999999998719431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62724.17</v>
      </c>
      <c r="D132" s="2">
        <f>'PR-RAS'!E136</f>
        <v>60506.77</v>
      </c>
      <c r="E132" s="2">
        <v>0</v>
      </c>
      <c r="F132" s="2">
        <v>0</v>
      </c>
      <c r="G132" s="3">
        <f t="shared" si="0"/>
        <v>24069.640009999999</v>
      </c>
      <c r="H132" s="3">
        <f t="shared" si="1"/>
        <v>0.40000000000145519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93196.18</v>
      </c>
      <c r="D133" s="2">
        <f>'PR-RAS'!E137</f>
        <v>23683.75</v>
      </c>
      <c r="E133" s="2">
        <v>0</v>
      </c>
      <c r="F133" s="2">
        <v>0</v>
      </c>
      <c r="G133" s="3">
        <f t="shared" si="0"/>
        <v>18554.405760000001</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1403039.01</v>
      </c>
      <c r="D148" s="2">
        <f>'PR-RAS'!E152</f>
        <v>1567446.8400000003</v>
      </c>
      <c r="E148" s="2">
        <v>0</v>
      </c>
      <c r="F148" s="2">
        <v>0</v>
      </c>
      <c r="G148" s="3">
        <f t="shared" si="0"/>
        <v>667076.10543</v>
      </c>
      <c r="H148" s="3">
        <f t="shared" si="1"/>
        <v>0.16999999969266355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1061827.92</v>
      </c>
      <c r="D149" s="2">
        <f>'PR-RAS'!E153</f>
        <v>1287290.6300000001</v>
      </c>
      <c r="E149" s="2">
        <v>0</v>
      </c>
      <c r="F149" s="2">
        <v>0</v>
      </c>
      <c r="G149" s="3">
        <f t="shared" si="0"/>
        <v>538188.55863999994</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879772.27</v>
      </c>
      <c r="D150" s="2">
        <f>'PR-RAS'!E154</f>
        <v>1065442.46</v>
      </c>
      <c r="E150" s="2">
        <v>0</v>
      </c>
      <c r="F150" s="2">
        <v>0</v>
      </c>
      <c r="G150" s="3">
        <f t="shared" si="0"/>
        <v>448587.92130999995</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879772.27</v>
      </c>
      <c r="D151" s="2">
        <f>'PR-RAS'!E155</f>
        <v>1016075.79</v>
      </c>
      <c r="E151" s="2">
        <v>0</v>
      </c>
      <c r="F151" s="2">
        <v>0</v>
      </c>
      <c r="G151" s="3">
        <f t="shared" si="0"/>
        <v>436788.57750000001</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37712.019999999997</v>
      </c>
      <c r="E153" s="2">
        <v>0</v>
      </c>
      <c r="F153" s="2">
        <v>0</v>
      </c>
      <c r="G153" s="3">
        <f t="shared" si="0"/>
        <v>11464.45408</v>
      </c>
      <c r="H153" s="3">
        <f t="shared" si="1"/>
        <v>1.9999999996798579E-2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11654.65</v>
      </c>
      <c r="E154" s="2">
        <v>0</v>
      </c>
      <c r="F154" s="2">
        <v>0</v>
      </c>
      <c r="G154" s="3">
        <f t="shared" si="0"/>
        <v>3566.3228999999997</v>
      </c>
      <c r="H154" s="3">
        <f t="shared" si="1"/>
        <v>0.3500000000003638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34836.9</v>
      </c>
      <c r="D155" s="2">
        <f>'PR-RAS'!E159</f>
        <v>43848.86</v>
      </c>
      <c r="E155" s="2">
        <v>0</v>
      </c>
      <c r="F155" s="2">
        <v>0</v>
      </c>
      <c r="G155" s="3">
        <f t="shared" si="0"/>
        <v>18870.331480000001</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147218.75</v>
      </c>
      <c r="D156" s="2">
        <f>'PR-RAS'!E160</f>
        <v>177999.31</v>
      </c>
      <c r="E156" s="2">
        <v>0</v>
      </c>
      <c r="F156" s="2">
        <v>0</v>
      </c>
      <c r="G156" s="3">
        <f t="shared" si="0"/>
        <v>77998.692349999998</v>
      </c>
      <c r="H156" s="3">
        <f t="shared" si="1"/>
        <v>0.55999999999767169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147218.75</v>
      </c>
      <c r="D158" s="2">
        <f>'PR-RAS'!E162</f>
        <v>177999.31</v>
      </c>
      <c r="E158" s="2">
        <v>0</v>
      </c>
      <c r="F158" s="2">
        <v>0</v>
      </c>
      <c r="G158" s="3">
        <f t="shared" si="0"/>
        <v>79005.127089999994</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320618.5</v>
      </c>
      <c r="D160" s="2">
        <f>'PR-RAS'!E164</f>
        <v>256646.59</v>
      </c>
      <c r="E160" s="2">
        <v>0</v>
      </c>
      <c r="F160" s="2">
        <v>0</v>
      </c>
      <c r="G160" s="3">
        <f t="shared" si="0"/>
        <v>132591.95711999998</v>
      </c>
      <c r="H160" s="3">
        <f t="shared" si="1"/>
        <v>0.91000000000349246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41473.21</v>
      </c>
      <c r="D161" s="2">
        <f>'PR-RAS'!E165</f>
        <v>44143.98</v>
      </c>
      <c r="E161" s="2">
        <v>0</v>
      </c>
      <c r="F161" s="2">
        <v>0</v>
      </c>
      <c r="G161" s="3">
        <f t="shared" si="0"/>
        <v>20761.787200000002</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1238.27</v>
      </c>
      <c r="D162" s="2">
        <f>'PR-RAS'!E166</f>
        <v>1275</v>
      </c>
      <c r="E162" s="2">
        <v>0</v>
      </c>
      <c r="F162" s="2">
        <v>0</v>
      </c>
      <c r="G162" s="3">
        <f t="shared" si="0"/>
        <v>609.91147000000001</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39252.300000000003</v>
      </c>
      <c r="D163" s="2">
        <f>'PR-RAS'!E167</f>
        <v>41600.53</v>
      </c>
      <c r="E163" s="2">
        <v>0</v>
      </c>
      <c r="F163" s="2">
        <v>0</v>
      </c>
      <c r="G163" s="3">
        <f t="shared" si="0"/>
        <v>19837.444320000002</v>
      </c>
      <c r="H163" s="3">
        <f t="shared" si="1"/>
        <v>0.77000000000407454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46.4</v>
      </c>
      <c r="D164" s="2">
        <f>'PR-RAS'!E168</f>
        <v>77.3</v>
      </c>
      <c r="E164" s="2">
        <v>0</v>
      </c>
      <c r="F164" s="2">
        <v>0</v>
      </c>
      <c r="G164" s="3">
        <f t="shared" si="0"/>
        <v>32.762999999999998</v>
      </c>
      <c r="H164" s="3">
        <f t="shared" si="1"/>
        <v>0.69999999999999574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936.24</v>
      </c>
      <c r="D165" s="2">
        <f>'PR-RAS'!E169</f>
        <v>1191.1500000000001</v>
      </c>
      <c r="E165" s="2">
        <v>0</v>
      </c>
      <c r="F165" s="2">
        <v>0</v>
      </c>
      <c r="G165" s="3">
        <f t="shared" si="0"/>
        <v>544.24056000000007</v>
      </c>
      <c r="H165" s="3">
        <f t="shared" si="1"/>
        <v>0.39000000000010004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215446.18</v>
      </c>
      <c r="D166" s="2">
        <f>'PR-RAS'!E170</f>
        <v>109241.14</v>
      </c>
      <c r="E166" s="2">
        <v>0</v>
      </c>
      <c r="F166" s="2">
        <v>0</v>
      </c>
      <c r="G166" s="3">
        <f t="shared" si="0"/>
        <v>71598.195899999992</v>
      </c>
      <c r="H166" s="3">
        <f t="shared" si="1"/>
        <v>0.319999999992433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18954.13</v>
      </c>
      <c r="D167" s="2">
        <f>'PR-RAS'!E171</f>
        <v>6841.86</v>
      </c>
      <c r="E167" s="2">
        <v>0</v>
      </c>
      <c r="F167" s="2">
        <v>0</v>
      </c>
      <c r="G167" s="3">
        <f t="shared" si="0"/>
        <v>5417.8831</v>
      </c>
      <c r="H167" s="3">
        <f t="shared" si="1"/>
        <v>0.27000000000134605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64405.05</v>
      </c>
      <c r="D168" s="2">
        <f>'PR-RAS'!E172</f>
        <v>61390.17</v>
      </c>
      <c r="E168" s="2">
        <v>0</v>
      </c>
      <c r="F168" s="2">
        <v>0</v>
      </c>
      <c r="G168" s="3">
        <f t="shared" si="0"/>
        <v>31259.960130000003</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28061.75</v>
      </c>
      <c r="D169" s="2">
        <f>'PR-RAS'!E173</f>
        <v>33251.32</v>
      </c>
      <c r="E169" s="2">
        <v>0</v>
      </c>
      <c r="F169" s="2">
        <v>0</v>
      </c>
      <c r="G169" s="3">
        <f t="shared" si="0"/>
        <v>15886.817520000001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851.09</v>
      </c>
      <c r="D170" s="2">
        <f>'PR-RAS'!E174</f>
        <v>1611.89</v>
      </c>
      <c r="E170" s="2">
        <v>0</v>
      </c>
      <c r="F170" s="2">
        <v>0</v>
      </c>
      <c r="G170" s="3">
        <f t="shared" si="0"/>
        <v>688.65303000000006</v>
      </c>
      <c r="H170" s="3">
        <f t="shared" si="1"/>
        <v>0.19999999999993179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102810.41</v>
      </c>
      <c r="D171" s="2">
        <f>'PR-RAS'!E175</f>
        <v>6104.06</v>
      </c>
      <c r="E171" s="2">
        <v>0</v>
      </c>
      <c r="F171" s="2">
        <v>0</v>
      </c>
      <c r="G171" s="3">
        <f t="shared" si="0"/>
        <v>19553.150100000003</v>
      </c>
      <c r="H171" s="3">
        <f t="shared" si="1"/>
        <v>0.47000000000389264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363.75</v>
      </c>
      <c r="D173" s="2">
        <f>'PR-RAS'!E177</f>
        <v>41.84</v>
      </c>
      <c r="E173" s="2">
        <v>0</v>
      </c>
      <c r="F173" s="2">
        <v>0</v>
      </c>
      <c r="G173" s="3">
        <f t="shared" si="0"/>
        <v>76.95796</v>
      </c>
      <c r="H173" s="3">
        <f t="shared" si="1"/>
        <v>0.40999999999999659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39862.899999999994</v>
      </c>
      <c r="D174" s="2">
        <f>'PR-RAS'!E178</f>
        <v>79646.47</v>
      </c>
      <c r="E174" s="2">
        <v>0</v>
      </c>
      <c r="F174" s="2">
        <v>0</v>
      </c>
      <c r="G174" s="3">
        <f t="shared" si="0"/>
        <v>34453.960319999998</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2601.94</v>
      </c>
      <c r="D175" s="2">
        <f>'PR-RAS'!E179</f>
        <v>3361.39</v>
      </c>
      <c r="E175" s="2">
        <v>0</v>
      </c>
      <c r="F175" s="2">
        <v>0</v>
      </c>
      <c r="G175" s="3">
        <f t="shared" si="0"/>
        <v>1622.5012799999997</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6326.99</v>
      </c>
      <c r="D176" s="2">
        <f>'PR-RAS'!E180</f>
        <v>3340.38</v>
      </c>
      <c r="E176" s="2">
        <v>0</v>
      </c>
      <c r="F176" s="2">
        <v>0</v>
      </c>
      <c r="G176" s="3">
        <f t="shared" si="0"/>
        <v>2276.3562499999998</v>
      </c>
      <c r="H176" s="3">
        <f t="shared" si="1"/>
        <v>0.39000000000032742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2898.18</v>
      </c>
      <c r="D178" s="2">
        <f>'PR-RAS'!E182</f>
        <v>3049.56</v>
      </c>
      <c r="E178" s="2">
        <v>0</v>
      </c>
      <c r="F178" s="2">
        <v>0</v>
      </c>
      <c r="G178" s="3">
        <f t="shared" si="0"/>
        <v>1592.5220999999997</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3683.47</v>
      </c>
      <c r="D179" s="2">
        <f>'PR-RAS'!E183</f>
        <v>3931.31</v>
      </c>
      <c r="E179" s="2">
        <v>0</v>
      </c>
      <c r="F179" s="2">
        <v>0</v>
      </c>
      <c r="G179" s="3">
        <f t="shared" si="0"/>
        <v>2055.2040200000001</v>
      </c>
      <c r="H179" s="3">
        <f t="shared" si="1"/>
        <v>0.77999999999974534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2179.85</v>
      </c>
      <c r="D180" s="2">
        <f>'PR-RAS'!E184</f>
        <v>2826.3</v>
      </c>
      <c r="E180" s="2">
        <v>0</v>
      </c>
      <c r="F180" s="2">
        <v>0</v>
      </c>
      <c r="G180" s="3">
        <f t="shared" si="0"/>
        <v>1402.00855</v>
      </c>
      <c r="H180" s="3">
        <f t="shared" si="1"/>
        <v>0.45000000000027285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4552.21</v>
      </c>
      <c r="D181" s="2">
        <f>'PR-RAS'!E185</f>
        <v>574.82000000000005</v>
      </c>
      <c r="E181" s="2">
        <v>0</v>
      </c>
      <c r="F181" s="2">
        <v>0</v>
      </c>
      <c r="G181" s="3">
        <f t="shared" si="0"/>
        <v>1026.3330000000001</v>
      </c>
      <c r="H181" s="3">
        <f t="shared" si="1"/>
        <v>0.38999999999998636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2178.36</v>
      </c>
      <c r="D182" s="2">
        <f>'PR-RAS'!E186</f>
        <v>2303.36</v>
      </c>
      <c r="E182" s="2">
        <v>0</v>
      </c>
      <c r="F182" s="2">
        <v>0</v>
      </c>
      <c r="G182" s="3">
        <f t="shared" si="0"/>
        <v>1228.0994799999999</v>
      </c>
      <c r="H182" s="3">
        <f t="shared" si="1"/>
        <v>0.72000000000025466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15314.46</v>
      </c>
      <c r="D183" s="2">
        <f>'PR-RAS'!E187</f>
        <v>60131.91</v>
      </c>
      <c r="E183" s="2">
        <v>0</v>
      </c>
      <c r="F183" s="2">
        <v>0</v>
      </c>
      <c r="G183" s="3">
        <f t="shared" si="0"/>
        <v>24675.24696</v>
      </c>
      <c r="H183" s="3">
        <f t="shared" si="1"/>
        <v>0.54999999999563443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23836.21</v>
      </c>
      <c r="D190" s="2">
        <f>'PR-RAS'!E194</f>
        <v>23615</v>
      </c>
      <c r="E190" s="2">
        <v>0</v>
      </c>
      <c r="F190" s="2">
        <v>0</v>
      </c>
      <c r="G190" s="3">
        <f t="shared" si="0"/>
        <v>13431.513689999998</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249.49</v>
      </c>
      <c r="D192" s="2">
        <f>'PR-RAS'!E196</f>
        <v>330.79</v>
      </c>
      <c r="E192" s="2">
        <v>0</v>
      </c>
      <c r="F192" s="2">
        <v>0</v>
      </c>
      <c r="G192" s="3">
        <f t="shared" si="0"/>
        <v>174.01437000000001</v>
      </c>
      <c r="H192" s="3">
        <f t="shared" si="1"/>
        <v>0.69999999999998863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419.18</v>
      </c>
      <c r="D193" s="2">
        <f>'PR-RAS'!E197</f>
        <v>404.23</v>
      </c>
      <c r="E193" s="2">
        <v>0</v>
      </c>
      <c r="F193" s="2">
        <v>0</v>
      </c>
      <c r="G193" s="3">
        <f t="shared" si="0"/>
        <v>235.70688000000001</v>
      </c>
      <c r="H193" s="3">
        <f t="shared" si="1"/>
        <v>0.41000000000002501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21016.45</v>
      </c>
      <c r="D197" s="2">
        <f>'PR-RAS'!E201</f>
        <v>20188.98</v>
      </c>
      <c r="E197" s="2">
        <v>0</v>
      </c>
      <c r="F197" s="2">
        <v>0</v>
      </c>
      <c r="G197" s="3">
        <f t="shared" si="0"/>
        <v>12033.304360000002</v>
      </c>
      <c r="H197" s="3">
        <f t="shared" si="1"/>
        <v>0.47000000000116415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169</v>
      </c>
      <c r="D198" s="2">
        <f>'PR-RAS'!E202</f>
        <v>81.3</v>
      </c>
      <c r="E198" s="2">
        <v>0</v>
      </c>
      <c r="F198" s="2">
        <v>0</v>
      </c>
      <c r="G198" s="3">
        <f t="shared" si="0"/>
        <v>65.325200000000009</v>
      </c>
      <c r="H198" s="3">
        <f t="shared" si="1"/>
        <v>0.29999999999999716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169</v>
      </c>
      <c r="D212" s="2">
        <f>'PR-RAS'!E216</f>
        <v>81.3</v>
      </c>
      <c r="E212" s="2">
        <v>0</v>
      </c>
      <c r="F212" s="2">
        <v>0</v>
      </c>
      <c r="G212" s="3">
        <f t="shared" si="0"/>
        <v>69.967600000000004</v>
      </c>
      <c r="H212" s="3">
        <f t="shared" si="1"/>
        <v>0.29999999999999716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v>
      </c>
      <c r="D213" s="2">
        <f>'PR-RAS'!E217</f>
        <v>81.3</v>
      </c>
      <c r="E213" s="2">
        <v>0</v>
      </c>
      <c r="F213" s="2">
        <v>0</v>
      </c>
      <c r="G213" s="3">
        <f t="shared" si="0"/>
        <v>70.299199999999999</v>
      </c>
      <c r="H213" s="3">
        <f t="shared" si="1"/>
        <v>0.29999999999999716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20054.59</v>
      </c>
      <c r="D258" s="2">
        <f>'PR-RAS'!E262</f>
        <v>23072.82</v>
      </c>
      <c r="E258" s="2">
        <v>0</v>
      </c>
      <c r="F258" s="2">
        <v>0</v>
      </c>
      <c r="G258" s="3">
        <f t="shared" si="0"/>
        <v>17013.45911</v>
      </c>
      <c r="H258" s="3">
        <f t="shared" si="1"/>
        <v>0.59000000000014552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20054.59</v>
      </c>
      <c r="D265" s="2">
        <f>'PR-RAS'!E269</f>
        <v>23072.82</v>
      </c>
      <c r="E265" s="2">
        <v>0</v>
      </c>
      <c r="F265" s="2">
        <v>0</v>
      </c>
      <c r="G265" s="3">
        <f t="shared" si="0"/>
        <v>17476.860720000001</v>
      </c>
      <c r="H265" s="3">
        <f t="shared" si="1"/>
        <v>0.59000000000014552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20054.59</v>
      </c>
      <c r="D267" s="2">
        <f>'PR-RAS'!E271</f>
        <v>23072.82</v>
      </c>
      <c r="E267" s="2">
        <v>0</v>
      </c>
      <c r="F267" s="2">
        <v>0</v>
      </c>
      <c r="G267" s="3">
        <f t="shared" si="0"/>
        <v>17609.261180000001</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369</v>
      </c>
      <c r="D269" s="2">
        <f>'PR-RAS'!E273</f>
        <v>355.5</v>
      </c>
      <c r="E269" s="2">
        <v>0</v>
      </c>
      <c r="F269" s="2">
        <v>0</v>
      </c>
      <c r="G269" s="3">
        <f t="shared" si="0"/>
        <v>289.44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369</v>
      </c>
      <c r="D270" s="2">
        <f>'PR-RAS'!E274</f>
        <v>355.5</v>
      </c>
      <c r="E270" s="2">
        <v>0</v>
      </c>
      <c r="F270" s="2">
        <v>0</v>
      </c>
      <c r="G270" s="3">
        <f t="shared" si="0"/>
        <v>290.52000000000004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369</v>
      </c>
      <c r="D272" s="2">
        <f>'PR-RAS'!E276</f>
        <v>355.5</v>
      </c>
      <c r="E272" s="2">
        <v>0</v>
      </c>
      <c r="F272" s="2">
        <v>0</v>
      </c>
      <c r="G272" s="3">
        <f t="shared" si="0"/>
        <v>292.68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1403039.01</v>
      </c>
      <c r="D295" s="2">
        <f>'PR-RAS'!E299</f>
        <v>1567446.8400000003</v>
      </c>
      <c r="E295" s="2">
        <v>0</v>
      </c>
      <c r="F295" s="2">
        <v>0</v>
      </c>
      <c r="G295" s="3">
        <f t="shared" si="12"/>
        <v>1334152.21086</v>
      </c>
      <c r="H295" s="3">
        <f t="shared" si="13"/>
        <v>0.16999999969266355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342936.42999999993</v>
      </c>
      <c r="D296" s="2">
        <f>'PR-RAS'!E300</f>
        <v>0</v>
      </c>
      <c r="E296" s="2">
        <v>0</v>
      </c>
      <c r="F296" s="2">
        <v>0</v>
      </c>
      <c r="G296" s="3">
        <f t="shared" si="12"/>
        <v>101166.24684999998</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105988.19999999995</v>
      </c>
      <c r="E297" s="2">
        <v>0</v>
      </c>
      <c r="F297" s="2">
        <v>0</v>
      </c>
      <c r="G297" s="3">
        <f t="shared" si="12"/>
        <v>62745.014399999971</v>
      </c>
      <c r="H297" s="3">
        <f t="shared" si="13"/>
        <v>0.19999999995343387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41769.53</v>
      </c>
      <c r="D298" s="2">
        <f>'PR-RAS'!E302</f>
        <v>27010.58</v>
      </c>
      <c r="E298" s="2">
        <v>0</v>
      </c>
      <c r="F298" s="2">
        <v>0</v>
      </c>
      <c r="G298" s="3">
        <f t="shared" si="12"/>
        <v>28449.834930000001</v>
      </c>
      <c r="H298" s="3">
        <f t="shared" si="13"/>
        <v>0.88999999999941792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101833.98</v>
      </c>
      <c r="E300" s="2">
        <v>0</v>
      </c>
      <c r="F300" s="2">
        <v>0</v>
      </c>
      <c r="G300" s="3">
        <f t="shared" si="12"/>
        <v>60896.720039999993</v>
      </c>
      <c r="H300" s="3">
        <f t="shared" si="13"/>
        <v>2.0000000004074536E-2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850.97</v>
      </c>
      <c r="D301" s="2">
        <f>'PR-RAS'!E305</f>
        <v>0</v>
      </c>
      <c r="E301" s="2">
        <v>0</v>
      </c>
      <c r="F301" s="2">
        <v>0</v>
      </c>
      <c r="G301" s="3">
        <f t="shared" si="12"/>
        <v>255.291</v>
      </c>
      <c r="H301" s="3">
        <f t="shared" si="13"/>
        <v>2.9999999999972715E-2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357695.38</v>
      </c>
      <c r="D355" s="2">
        <f>'PR-RAS'!E360</f>
        <v>26978.85</v>
      </c>
      <c r="E355" s="2">
        <v>0</v>
      </c>
      <c r="F355" s="2">
        <v>0</v>
      </c>
      <c r="G355" s="3">
        <f t="shared" si="12"/>
        <v>145725.19031999999</v>
      </c>
      <c r="H355" s="3">
        <f t="shared" si="13"/>
        <v>0.5300000000061118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66496.100000000006</v>
      </c>
      <c r="D368" s="2">
        <f>'PR-RAS'!E373</f>
        <v>21541.35</v>
      </c>
      <c r="E368" s="2">
        <v>0</v>
      </c>
      <c r="F368" s="2">
        <v>0</v>
      </c>
      <c r="G368" s="3">
        <f t="shared" si="12"/>
        <v>40215.419600000001</v>
      </c>
      <c r="H368" s="3">
        <f t="shared" si="13"/>
        <v>0.45000000000436557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51179.11</v>
      </c>
      <c r="D374" s="2">
        <f>'PR-RAS'!E379</f>
        <v>10612.24</v>
      </c>
      <c r="E374" s="2">
        <v>0</v>
      </c>
      <c r="F374" s="2">
        <v>0</v>
      </c>
      <c r="G374" s="3">
        <f t="shared" si="12"/>
        <v>27006.539069999999</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32364.78</v>
      </c>
      <c r="D375" s="2">
        <f>'PR-RAS'!E380</f>
        <v>7084.84</v>
      </c>
      <c r="E375" s="2">
        <v>0</v>
      </c>
      <c r="F375" s="2">
        <v>0</v>
      </c>
      <c r="G375" s="3">
        <f t="shared" si="12"/>
        <v>17403.888039999998</v>
      </c>
      <c r="H375" s="3">
        <f t="shared" si="13"/>
        <v>0.38000000000101863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167.4</v>
      </c>
      <c r="E377" s="2">
        <v>0</v>
      </c>
      <c r="F377" s="2">
        <v>0</v>
      </c>
      <c r="G377" s="3">
        <f t="shared" si="12"/>
        <v>125.8848</v>
      </c>
      <c r="H377" s="3">
        <f t="shared" si="13"/>
        <v>0.40000000000000568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9003.7099999999991</v>
      </c>
      <c r="D380" s="2">
        <f>'PR-RAS'!E385</f>
        <v>0</v>
      </c>
      <c r="E380" s="2">
        <v>0</v>
      </c>
      <c r="F380" s="2">
        <v>0</v>
      </c>
      <c r="G380" s="3">
        <f t="shared" si="12"/>
        <v>3412.4060899999995</v>
      </c>
      <c r="H380" s="3">
        <f t="shared" si="13"/>
        <v>0.29000000000087311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9810.6200000000008</v>
      </c>
      <c r="D381" s="2">
        <f>'PR-RAS'!E386</f>
        <v>3360</v>
      </c>
      <c r="E381" s="2">
        <v>0</v>
      </c>
      <c r="F381" s="2">
        <v>0</v>
      </c>
      <c r="G381" s="3">
        <f t="shared" si="12"/>
        <v>6281.6356000000014</v>
      </c>
      <c r="H381" s="3">
        <f t="shared" si="13"/>
        <v>0.37999999999919964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15316.99</v>
      </c>
      <c r="D388" s="2">
        <f>'PR-RAS'!E393</f>
        <v>10929.11</v>
      </c>
      <c r="E388" s="2">
        <v>0</v>
      </c>
      <c r="F388" s="2">
        <v>0</v>
      </c>
      <c r="G388" s="3">
        <f t="shared" si="12"/>
        <v>14386.806270000001</v>
      </c>
      <c r="H388" s="3">
        <f t="shared" si="13"/>
        <v>0.12000000000080036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15316.99</v>
      </c>
      <c r="D389" s="2">
        <f>'PR-RAS'!E394</f>
        <v>10929.11</v>
      </c>
      <c r="E389" s="2">
        <v>0</v>
      </c>
      <c r="F389" s="2">
        <v>0</v>
      </c>
      <c r="G389" s="3">
        <f t="shared" si="12"/>
        <v>14423.98148</v>
      </c>
      <c r="H389" s="3">
        <f t="shared" si="13"/>
        <v>0.12000000000080036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291199.28000000003</v>
      </c>
      <c r="D407" s="2">
        <f>'PR-RAS'!E412</f>
        <v>5437.5</v>
      </c>
      <c r="E407" s="2">
        <v>0</v>
      </c>
      <c r="F407" s="2">
        <v>0</v>
      </c>
      <c r="G407" s="3">
        <f t="shared" si="12"/>
        <v>122642.15768000002</v>
      </c>
      <c r="H407" s="3">
        <f t="shared" si="13"/>
        <v>0.78000000002793968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291199.28000000003</v>
      </c>
      <c r="D408" s="2">
        <f>'PR-RAS'!E413</f>
        <v>5437.5</v>
      </c>
      <c r="E408" s="2">
        <v>0</v>
      </c>
      <c r="F408" s="2">
        <v>0</v>
      </c>
      <c r="G408" s="3">
        <f t="shared" si="12"/>
        <v>122944.23196</v>
      </c>
      <c r="H408" s="3">
        <f t="shared" si="13"/>
        <v>0.78000000002793968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357695.38</v>
      </c>
      <c r="D413" s="2">
        <f>'PR-RAS'!E418</f>
        <v>26978.85</v>
      </c>
      <c r="E413" s="2">
        <v>0</v>
      </c>
      <c r="F413" s="2">
        <v>0</v>
      </c>
      <c r="G413" s="3">
        <f t="shared" si="12"/>
        <v>169601.06896</v>
      </c>
      <c r="H413" s="3">
        <f t="shared" si="13"/>
        <v>0.5300000000061118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1745975.44</v>
      </c>
      <c r="D417" s="2">
        <f>'PR-RAS'!E422</f>
        <v>1461458.6400000004</v>
      </c>
      <c r="E417" s="2">
        <v>0</v>
      </c>
      <c r="F417" s="2">
        <v>0</v>
      </c>
      <c r="G417" s="3">
        <f t="shared" si="12"/>
        <v>1942259.3715200003</v>
      </c>
      <c r="H417" s="3">
        <f t="shared" si="13"/>
        <v>0.79999999958090484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1760734.3900000001</v>
      </c>
      <c r="D418" s="2">
        <f>'PR-RAS'!E423</f>
        <v>1594425.6900000004</v>
      </c>
      <c r="E418" s="2">
        <v>0</v>
      </c>
      <c r="F418" s="2">
        <v>0</v>
      </c>
      <c r="G418" s="3">
        <f t="shared" si="12"/>
        <v>2063977.2660900005</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14758.950000000186</v>
      </c>
      <c r="D420" s="2">
        <f>'PR-RAS'!E425</f>
        <v>132967.05000000005</v>
      </c>
      <c r="E420" s="2">
        <v>0</v>
      </c>
      <c r="F420" s="2">
        <v>0</v>
      </c>
      <c r="G420" s="3">
        <f t="shared" si="12"/>
        <v>117610.38795000011</v>
      </c>
      <c r="H420" s="3">
        <f t="shared" si="13"/>
        <v>9.9999999860301614E-2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41769.53</v>
      </c>
      <c r="D421" s="2">
        <f>'PR-RAS'!E426</f>
        <v>27010.58</v>
      </c>
      <c r="E421" s="2">
        <v>0</v>
      </c>
      <c r="F421" s="2">
        <v>0</v>
      </c>
      <c r="G421" s="3">
        <f t="shared" si="12"/>
        <v>40232.089800000002</v>
      </c>
      <c r="H421" s="3">
        <f t="shared" si="13"/>
        <v>0.88999999999941792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101833.98</v>
      </c>
      <c r="E423" s="2">
        <v>0</v>
      </c>
      <c r="F423" s="2">
        <v>0</v>
      </c>
      <c r="G423" s="3">
        <f t="shared" si="12"/>
        <v>85947.879119999998</v>
      </c>
      <c r="H423" s="3">
        <f t="shared" si="13"/>
        <v>2.0000000004074536E-2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1745975.44</v>
      </c>
      <c r="D637" s="2">
        <f>'PR-RAS'!E643</f>
        <v>1461458.6400000004</v>
      </c>
      <c r="E637" s="2">
        <v>0</v>
      </c>
      <c r="F637" s="2">
        <v>0</v>
      </c>
      <c r="G637" s="3">
        <f t="shared" si="14"/>
        <v>2969415.7699200003</v>
      </c>
      <c r="H637" s="3">
        <f t="shared" si="15"/>
        <v>0.79999999958090484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1760734.3900000001</v>
      </c>
      <c r="D638" s="2">
        <f>'PR-RAS'!E644</f>
        <v>1594425.6900000004</v>
      </c>
      <c r="E638" s="2">
        <v>0</v>
      </c>
      <c r="F638" s="2">
        <v>0</v>
      </c>
      <c r="G638" s="3">
        <f t="shared" si="14"/>
        <v>3152886.1354900012</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14758.950000000186</v>
      </c>
      <c r="D640" s="2">
        <f>'PR-RAS'!E646</f>
        <v>132967.05000000005</v>
      </c>
      <c r="E640" s="2">
        <v>0</v>
      </c>
      <c r="F640" s="2">
        <v>0</v>
      </c>
      <c r="G640" s="3">
        <f t="shared" si="14"/>
        <v>179362.85895000017</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41769.53</v>
      </c>
      <c r="D641" s="2">
        <f>'PR-RAS'!E647</f>
        <v>27010.58</v>
      </c>
      <c r="E641" s="2">
        <v>0</v>
      </c>
      <c r="F641" s="2">
        <v>0</v>
      </c>
      <c r="G641" s="3">
        <f t="shared" si="14"/>
        <v>61306.041600000004</v>
      </c>
      <c r="H641" s="3">
        <f t="shared" si="15"/>
        <v>0.88999999999941792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27010.579999999813</v>
      </c>
      <c r="D643" s="2">
        <f>'PR-RAS'!E649</f>
        <v>0</v>
      </c>
      <c r="E643" s="2">
        <v>0</v>
      </c>
      <c r="F643" s="2">
        <v>0</v>
      </c>
      <c r="G643" s="3">
        <f t="shared" si="14"/>
        <v>17340.792359999879</v>
      </c>
      <c r="H643" s="3">
        <f t="shared" si="15"/>
        <v>0.42000000018742867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105956.47000000004</v>
      </c>
      <c r="E644" s="2">
        <v>0</v>
      </c>
      <c r="F644" s="2">
        <v>0</v>
      </c>
      <c r="G644" s="3">
        <f t="shared" si="14"/>
        <v>136260.02042000007</v>
      </c>
      <c r="H644" s="3">
        <f t="shared" si="15"/>
        <v>0.4700000000448199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44</v>
      </c>
      <c r="E651" s="2">
        <v>0</v>
      </c>
      <c r="F651" s="2">
        <v>0</v>
      </c>
      <c r="G651" s="3">
        <f t="shared" si="14"/>
        <v>84.5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34</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1248104.7</v>
      </c>
      <c r="D676" s="2">
        <f>'PR-RAS'!E683</f>
        <v>1356082.09</v>
      </c>
      <c r="E676" s="2">
        <v>0</v>
      </c>
      <c r="F676" s="2">
        <v>0</v>
      </c>
      <c r="G676" s="3">
        <f t="shared" si="14"/>
        <v>2673181.4939999999</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2283.37</v>
      </c>
      <c r="D677" s="2">
        <f>'PR-RAS'!E684</f>
        <v>2572</v>
      </c>
      <c r="E677" s="2">
        <v>0</v>
      </c>
      <c r="F677" s="2">
        <v>0</v>
      </c>
      <c r="G677" s="3">
        <f t="shared" si="14"/>
        <v>5020.9021200000007</v>
      </c>
      <c r="H677" s="3">
        <f t="shared" si="15"/>
        <v>0.36999999999989086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329817.87</v>
      </c>
      <c r="D678" s="2">
        <f>'PR-RAS'!E685</f>
        <v>8096.27</v>
      </c>
      <c r="E678" s="2">
        <v>0</v>
      </c>
      <c r="F678" s="2">
        <v>0</v>
      </c>
      <c r="G678" s="3">
        <f t="shared" si="14"/>
        <v>234249.04757</v>
      </c>
      <c r="H678" s="3">
        <f t="shared" si="15"/>
        <v>0.40000000000509317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5392.95</v>
      </c>
      <c r="D717" s="2">
        <f>'PR-RAS'!E724</f>
        <v>4589.79</v>
      </c>
      <c r="E717" s="2">
        <v>0</v>
      </c>
      <c r="F717" s="2">
        <v>0</v>
      </c>
      <c r="G717" s="3">
        <f t="shared" si="14"/>
        <v>10433.931479999999</v>
      </c>
      <c r="H717" s="3">
        <f t="shared" si="15"/>
        <v>0.26000000000021828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4985.1400000000003</v>
      </c>
      <c r="E725" s="2">
        <v>0</v>
      </c>
      <c r="F725" s="2">
        <v>0</v>
      </c>
      <c r="G725" s="3">
        <f t="shared" si="14"/>
        <v>7218.48272</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3531.52</v>
      </c>
      <c r="E726" s="2">
        <v>0</v>
      </c>
      <c r="F726" s="2">
        <v>0</v>
      </c>
      <c r="G726" s="3">
        <f t="shared" si="14"/>
        <v>5760.7919999999995</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39252.300000000003</v>
      </c>
      <c r="D727" s="2">
        <f>'PR-RAS'!E734</f>
        <v>41600.53</v>
      </c>
      <c r="E727" s="2">
        <v>0</v>
      </c>
      <c r="F727" s="2">
        <v>0</v>
      </c>
      <c r="G727" s="3">
        <f t="shared" si="14"/>
        <v>88901.139360000001</v>
      </c>
      <c r="H727" s="3">
        <f t="shared" si="15"/>
        <v>0.77000000000407454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930.32</v>
      </c>
      <c r="D729" s="2">
        <f>'PR-RAS'!E736</f>
        <v>1476.85</v>
      </c>
      <c r="E729" s="2">
        <v>0</v>
      </c>
      <c r="F729" s="2">
        <v>0</v>
      </c>
      <c r="G729" s="3">
        <f t="shared" si="14"/>
        <v>2827.5665599999998</v>
      </c>
      <c r="H729" s="3">
        <f t="shared" si="15"/>
        <v>0.47000000000014097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597.21</v>
      </c>
      <c r="D731" s="2">
        <f>'PR-RAS'!E738</f>
        <v>574.82000000000005</v>
      </c>
      <c r="E731" s="2">
        <v>0</v>
      </c>
      <c r="F731" s="2">
        <v>0</v>
      </c>
      <c r="G731" s="3">
        <f t="shared" si="14"/>
        <v>1275.2005000000001</v>
      </c>
      <c r="H731" s="3">
        <f t="shared" si="15"/>
        <v>0.38999999999998636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20054.59</v>
      </c>
      <c r="D848" s="2">
        <f>'PR-RAS'!E855</f>
        <v>23072.82</v>
      </c>
      <c r="E848" s="2">
        <v>0</v>
      </c>
      <c r="F848" s="2">
        <v>0</v>
      </c>
      <c r="G848" s="3">
        <f t="shared" si="34"/>
        <v>56071.594809999995</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910659.46000000008</v>
      </c>
      <c r="D1011" s="7">
        <f>BILANCA!E6</f>
        <v>928279.28000000014</v>
      </c>
      <c r="E1011" s="7">
        <v>0</v>
      </c>
      <c r="F1011" s="7">
        <v>0</v>
      </c>
      <c r="G1011" s="8">
        <f t="shared" ref="G1011:G1306" si="38">B1011/1000*C1011+B1011/500*D1011</f>
        <v>2767.2180200000003</v>
      </c>
      <c r="H1011" s="8">
        <f t="shared" si="35"/>
        <v>0.74000000022351742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854559.94000000006</v>
      </c>
      <c r="D1012" s="2">
        <f>BILANCA!E7</f>
        <v>811503.07000000018</v>
      </c>
      <c r="E1012" s="2">
        <v>0</v>
      </c>
      <c r="F1012" s="2">
        <v>0</v>
      </c>
      <c r="G1012" s="3">
        <f t="shared" si="38"/>
        <v>4955.132160000001</v>
      </c>
      <c r="H1012" s="3">
        <f t="shared" si="35"/>
        <v>0.13000000012107193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4308.92</v>
      </c>
      <c r="D1013" s="2">
        <f>BILANCA!E8</f>
        <v>4308.92</v>
      </c>
      <c r="E1013" s="2">
        <v>0</v>
      </c>
      <c r="F1013" s="2">
        <v>0</v>
      </c>
      <c r="G1013" s="3">
        <f t="shared" si="38"/>
        <v>38.780279999999998</v>
      </c>
      <c r="H1013" s="3">
        <f t="shared" si="35"/>
        <v>0.15999999999985448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4308.92</v>
      </c>
      <c r="D1014" s="2">
        <f>BILANCA!E9</f>
        <v>4308.92</v>
      </c>
      <c r="E1014" s="2">
        <v>0</v>
      </c>
      <c r="F1014" s="2">
        <v>0</v>
      </c>
      <c r="G1014" s="3">
        <f t="shared" si="38"/>
        <v>51.707040000000006</v>
      </c>
      <c r="H1014" s="3">
        <f t="shared" si="35"/>
        <v>0.15999999999985448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850251.02</v>
      </c>
      <c r="D1017" s="2">
        <f>BILANCA!E12</f>
        <v>807194.15000000014</v>
      </c>
      <c r="E1017" s="2">
        <v>0</v>
      </c>
      <c r="F1017" s="2">
        <v>0</v>
      </c>
      <c r="G1017" s="3">
        <f t="shared" si="38"/>
        <v>17252.475240000003</v>
      </c>
      <c r="H1017" s="3">
        <f t="shared" si="35"/>
        <v>0.17000000015832484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735956.36</v>
      </c>
      <c r="D1018" s="2">
        <f>BILANCA!E13</f>
        <v>714731.81</v>
      </c>
      <c r="E1018" s="2">
        <v>0</v>
      </c>
      <c r="F1018" s="2">
        <v>0</v>
      </c>
      <c r="G1018" s="3">
        <f t="shared" si="38"/>
        <v>17323.359840000001</v>
      </c>
      <c r="H1018" s="3">
        <f t="shared" si="35"/>
        <v>0.54999999993015081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961450.92</v>
      </c>
      <c r="D1020" s="2">
        <f>BILANCA!E15</f>
        <v>966888.42</v>
      </c>
      <c r="E1020" s="2">
        <v>0</v>
      </c>
      <c r="F1020" s="2">
        <v>0</v>
      </c>
      <c r="G1020" s="3">
        <f t="shared" si="38"/>
        <v>28952.277600000001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55724.22</v>
      </c>
      <c r="D1022" s="2">
        <f>BILANCA!E17</f>
        <v>55724.22</v>
      </c>
      <c r="E1022" s="2">
        <v>0</v>
      </c>
      <c r="F1022" s="2">
        <v>0</v>
      </c>
      <c r="G1022" s="3">
        <f t="shared" si="38"/>
        <v>2006.0719200000001</v>
      </c>
      <c r="H1022" s="3">
        <f t="shared" si="35"/>
        <v>0.44000000000232831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281218.78000000003</v>
      </c>
      <c r="D1023" s="2">
        <f>BILANCA!E18</f>
        <v>307880.83</v>
      </c>
      <c r="E1023" s="2">
        <v>0</v>
      </c>
      <c r="F1023" s="2">
        <v>0</v>
      </c>
      <c r="G1023" s="3">
        <f t="shared" si="38"/>
        <v>11660.745719999999</v>
      </c>
      <c r="H1023" s="3">
        <f t="shared" si="35"/>
        <v>0.38999999995576218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112408.08999999994</v>
      </c>
      <c r="D1024" s="2">
        <f>BILANCA!E19</f>
        <v>89790.81</v>
      </c>
      <c r="E1024" s="2">
        <v>0</v>
      </c>
      <c r="F1024" s="2">
        <v>0</v>
      </c>
      <c r="G1024" s="3">
        <f t="shared" si="38"/>
        <v>4087.855939999999</v>
      </c>
      <c r="H1024" s="3">
        <f t="shared" si="35"/>
        <v>0.27999999994062819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248608.55</v>
      </c>
      <c r="D1025" s="2">
        <f>BILANCA!E20</f>
        <v>255693.39</v>
      </c>
      <c r="E1025" s="2">
        <v>0</v>
      </c>
      <c r="F1025" s="2">
        <v>0</v>
      </c>
      <c r="G1025" s="3">
        <f t="shared" si="38"/>
        <v>11399.92995</v>
      </c>
      <c r="H1025" s="3">
        <f t="shared" si="35"/>
        <v>0.84000000002561137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8480.34</v>
      </c>
      <c r="D1026" s="2">
        <f>BILANCA!E21</f>
        <v>8480.34</v>
      </c>
      <c r="E1026" s="2">
        <v>0</v>
      </c>
      <c r="F1026" s="2">
        <v>0</v>
      </c>
      <c r="G1026" s="3">
        <f t="shared" si="38"/>
        <v>407.05632000000003</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13922.1</v>
      </c>
      <c r="D1027" s="2">
        <f>BILANCA!E22</f>
        <v>14089.5</v>
      </c>
      <c r="E1027" s="2">
        <v>0</v>
      </c>
      <c r="F1027" s="2">
        <v>0</v>
      </c>
      <c r="G1027" s="3">
        <f t="shared" si="38"/>
        <v>715.71870000000001</v>
      </c>
      <c r="H1027" s="3">
        <f t="shared" si="35"/>
        <v>0.6000000000003638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1388.22</v>
      </c>
      <c r="D1029" s="2">
        <f>BILANCA!E24</f>
        <v>1388.22</v>
      </c>
      <c r="E1029" s="2">
        <v>0</v>
      </c>
      <c r="F1029" s="2">
        <v>0</v>
      </c>
      <c r="G1029" s="3">
        <f t="shared" si="38"/>
        <v>79.128540000000001</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27760.54</v>
      </c>
      <c r="D1030" s="2">
        <f>BILANCA!E25</f>
        <v>27760.54</v>
      </c>
      <c r="E1030" s="2">
        <v>0</v>
      </c>
      <c r="F1030" s="2">
        <v>0</v>
      </c>
      <c r="G1030" s="3">
        <f t="shared" si="38"/>
        <v>1665.6324000000002</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56756.12</v>
      </c>
      <c r="D1031" s="2">
        <f>BILANCA!E26</f>
        <v>60116.12</v>
      </c>
      <c r="E1031" s="2">
        <v>0</v>
      </c>
      <c r="F1031" s="2">
        <v>0</v>
      </c>
      <c r="G1031" s="3">
        <f t="shared" si="38"/>
        <v>3716.7555600000005</v>
      </c>
      <c r="H1031" s="3">
        <f t="shared" si="35"/>
        <v>0.24000000000523869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244507.78</v>
      </c>
      <c r="D1033" s="2">
        <f>BILANCA!E28</f>
        <v>277737.3</v>
      </c>
      <c r="E1033" s="2">
        <v>0</v>
      </c>
      <c r="F1033" s="2">
        <v>0</v>
      </c>
      <c r="G1033" s="3">
        <f t="shared" si="38"/>
        <v>18399.59474</v>
      </c>
      <c r="H1033" s="3">
        <f t="shared" si="35"/>
        <v>0.51999999998952262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1886.570000000007</v>
      </c>
      <c r="D1040" s="2">
        <f>BILANCA!E35</f>
        <v>2671.5299999999988</v>
      </c>
      <c r="E1040" s="2">
        <v>0</v>
      </c>
      <c r="F1040" s="2">
        <v>0</v>
      </c>
      <c r="G1040" s="3">
        <f t="shared" si="38"/>
        <v>216.88890000000015</v>
      </c>
      <c r="H1040" s="3">
        <f t="shared" si="35"/>
        <v>0.89999999999417923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67947.16</v>
      </c>
      <c r="D1041" s="2">
        <f>BILANCA!E36</f>
        <v>78876.27</v>
      </c>
      <c r="E1041" s="2">
        <v>0</v>
      </c>
      <c r="F1041" s="2">
        <v>0</v>
      </c>
      <c r="G1041" s="3">
        <f t="shared" si="38"/>
        <v>6996.6907000000001</v>
      </c>
      <c r="H1041" s="3">
        <f t="shared" si="35"/>
        <v>0.430000000007567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66060.59</v>
      </c>
      <c r="D1045" s="2">
        <f>BILANCA!E40</f>
        <v>76204.740000000005</v>
      </c>
      <c r="E1045" s="2">
        <v>0</v>
      </c>
      <c r="F1045" s="2">
        <v>0</v>
      </c>
      <c r="G1045" s="3">
        <f t="shared" si="38"/>
        <v>7646.4524500000007</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3549.66</v>
      </c>
      <c r="D1052" s="2">
        <f>BILANCA!E47</f>
        <v>3549.66</v>
      </c>
      <c r="E1052" s="2">
        <v>0</v>
      </c>
      <c r="F1052" s="2">
        <v>0</v>
      </c>
      <c r="G1052" s="3">
        <f t="shared" si="38"/>
        <v>447.25716</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3549.66</v>
      </c>
      <c r="D1055" s="2">
        <f>BILANCA!E50</f>
        <v>3549.66</v>
      </c>
      <c r="E1055" s="2">
        <v>0</v>
      </c>
      <c r="F1055" s="2">
        <v>0</v>
      </c>
      <c r="G1055" s="3">
        <f t="shared" si="38"/>
        <v>479.20409999999993</v>
      </c>
      <c r="H1055" s="3">
        <f t="shared" si="35"/>
        <v>0.68000000000029104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129512.65</v>
      </c>
      <c r="D1059" s="2">
        <f>BILANCA!E54</f>
        <v>135616.71</v>
      </c>
      <c r="E1059" s="2">
        <v>0</v>
      </c>
      <c r="F1059" s="2">
        <v>0</v>
      </c>
      <c r="G1059" s="3">
        <f t="shared" si="38"/>
        <v>19636.557430000001</v>
      </c>
      <c r="H1059" s="3">
        <f t="shared" si="35"/>
        <v>0.64000000001396984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129512.65</v>
      </c>
      <c r="D1060" s="2">
        <f>BILANCA!E55</f>
        <v>135616.71</v>
      </c>
      <c r="E1060" s="2">
        <v>0</v>
      </c>
      <c r="F1060" s="2">
        <v>0</v>
      </c>
      <c r="G1060" s="3">
        <f t="shared" si="38"/>
        <v>20037.303500000002</v>
      </c>
      <c r="H1060" s="3">
        <f t="shared" si="35"/>
        <v>0.64000000001396984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56099.519999999997</v>
      </c>
      <c r="D1074" s="2">
        <f>BILANCA!E69</f>
        <v>116776.21</v>
      </c>
      <c r="E1074" s="2">
        <v>0</v>
      </c>
      <c r="F1074" s="2">
        <v>0</v>
      </c>
      <c r="G1074" s="3">
        <f t="shared" si="38"/>
        <v>18537.724160000002</v>
      </c>
      <c r="H1074" s="3">
        <f t="shared" si="35"/>
        <v>0.69000000000960426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2270.4499999999998</v>
      </c>
      <c r="D1087" s="2">
        <f>BILANCA!E82</f>
        <v>5612.45</v>
      </c>
      <c r="E1087" s="2">
        <v>0</v>
      </c>
      <c r="F1087" s="2">
        <v>0</v>
      </c>
      <c r="G1087" s="3">
        <f t="shared" si="38"/>
        <v>1039.14195</v>
      </c>
      <c r="H1087" s="3">
        <f t="shared" si="35"/>
        <v>0.8999999999996362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2270.4499999999998</v>
      </c>
      <c r="D1092" s="2">
        <f>BILANCA!E87</f>
        <v>5612.45</v>
      </c>
      <c r="E1092" s="2">
        <v>0</v>
      </c>
      <c r="F1092" s="2">
        <v>0</v>
      </c>
      <c r="G1092" s="3">
        <f t="shared" si="38"/>
        <v>1106.6187</v>
      </c>
      <c r="H1092" s="3">
        <f t="shared" si="35"/>
        <v>0.8999999999996362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53829.07</v>
      </c>
      <c r="D1152" s="2">
        <f>BILANCA!E147</f>
        <v>111163.76000000001</v>
      </c>
      <c r="E1152" s="2">
        <v>0</v>
      </c>
      <c r="F1152" s="2">
        <v>0</v>
      </c>
      <c r="G1152" s="3">
        <f t="shared" si="38"/>
        <v>39214.235779999995</v>
      </c>
      <c r="H1152" s="3">
        <f t="shared" si="41"/>
        <v>0.30999999999039574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102632.83</v>
      </c>
      <c r="E1155" s="2">
        <v>0</v>
      </c>
      <c r="F1155" s="2">
        <v>0</v>
      </c>
      <c r="G1155" s="3">
        <f t="shared" si="38"/>
        <v>29763.520699999997</v>
      </c>
      <c r="H1155" s="3">
        <f t="shared" si="41"/>
        <v>0.16999999999825377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102632.83</v>
      </c>
      <c r="E1161" s="2">
        <v>0</v>
      </c>
      <c r="F1161" s="2">
        <v>0</v>
      </c>
      <c r="G1161" s="3">
        <f t="shared" si="38"/>
        <v>30995.114659999999</v>
      </c>
      <c r="H1161" s="3">
        <f t="shared" si="41"/>
        <v>0.16999999999825377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1354.16</v>
      </c>
      <c r="D1165" s="2">
        <f>BILANCA!E160</f>
        <v>1406.28</v>
      </c>
      <c r="E1165" s="2">
        <v>0</v>
      </c>
      <c r="F1165" s="2">
        <v>0</v>
      </c>
      <c r="G1165" s="3">
        <f t="shared" si="38"/>
        <v>645.84159999999997</v>
      </c>
      <c r="H1165" s="3">
        <f t="shared" si="41"/>
        <v>0.44000000000005457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54680.17</v>
      </c>
      <c r="D1167" s="2">
        <f>BILANCA!E162</f>
        <v>9329.91</v>
      </c>
      <c r="E1167" s="2">
        <v>0</v>
      </c>
      <c r="F1167" s="2">
        <v>0</v>
      </c>
      <c r="G1167" s="3">
        <f t="shared" si="38"/>
        <v>11514.378429999999</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2205.2600000000002</v>
      </c>
      <c r="D1169" s="2">
        <f>BILANCA!E164</f>
        <v>2205.2600000000002</v>
      </c>
      <c r="E1169" s="2">
        <v>0</v>
      </c>
      <c r="F1169" s="2">
        <v>0</v>
      </c>
      <c r="G1169" s="3">
        <f t="shared" si="38"/>
        <v>1051.9090200000001</v>
      </c>
      <c r="H1169" s="3">
        <f t="shared" si="41"/>
        <v>0.52000000000043656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910659.45999999985</v>
      </c>
      <c r="D1180" s="2">
        <f>BILANCA!E176</f>
        <v>928279.27999999991</v>
      </c>
      <c r="E1180" s="2">
        <v>0</v>
      </c>
      <c r="F1180" s="2">
        <v>0</v>
      </c>
      <c r="G1180" s="3">
        <f t="shared" si="38"/>
        <v>470427.06339999998</v>
      </c>
      <c r="H1180" s="3">
        <f t="shared" si="41"/>
        <v>0.73999999975785613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29088.94</v>
      </c>
      <c r="D1181" s="2">
        <f>BILANCA!E177</f>
        <v>120898.69999999998</v>
      </c>
      <c r="E1181" s="2">
        <v>0</v>
      </c>
      <c r="F1181" s="2">
        <v>0</v>
      </c>
      <c r="G1181" s="3">
        <f t="shared" si="38"/>
        <v>46321.564140000002</v>
      </c>
      <c r="H1181" s="3">
        <f t="shared" si="41"/>
        <v>0.36000000001877197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9959.33</v>
      </c>
      <c r="D1182" s="2">
        <f>BILANCA!E178</f>
        <v>111961.12</v>
      </c>
      <c r="E1182" s="2">
        <v>0</v>
      </c>
      <c r="F1182" s="2">
        <v>0</v>
      </c>
      <c r="G1182" s="3">
        <f t="shared" si="38"/>
        <v>40227.630039999989</v>
      </c>
      <c r="H1182" s="3">
        <f t="shared" si="41"/>
        <v>0.44999999999527063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100849.4</v>
      </c>
      <c r="E1183" s="2">
        <v>0</v>
      </c>
      <c r="F1183" s="2">
        <v>0</v>
      </c>
      <c r="G1183" s="3">
        <f t="shared" si="38"/>
        <v>34893.892399999997</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9959.33</v>
      </c>
      <c r="D1184" s="2">
        <f>BILANCA!E180</f>
        <v>9196.2000000000007</v>
      </c>
      <c r="E1184" s="2">
        <v>0</v>
      </c>
      <c r="F1184" s="2">
        <v>0</v>
      </c>
      <c r="G1184" s="3">
        <f t="shared" si="38"/>
        <v>4933.2010199999995</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1913.86</v>
      </c>
      <c r="E1198" s="2">
        <v>0</v>
      </c>
      <c r="F1198" s="2">
        <v>0</v>
      </c>
      <c r="G1198" s="3">
        <f t="shared" si="38"/>
        <v>719.61135999999999</v>
      </c>
      <c r="H1198" s="3">
        <f t="shared" si="41"/>
        <v>0.14000000000010004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17680.2</v>
      </c>
      <c r="D1201" s="2">
        <f>BILANCA!E197</f>
        <v>5193.3999999999996</v>
      </c>
      <c r="E1201" s="2">
        <v>0</v>
      </c>
      <c r="F1201" s="2">
        <v>0</v>
      </c>
      <c r="G1201" s="3">
        <f t="shared" si="38"/>
        <v>5360.7970000000005</v>
      </c>
      <c r="H1201" s="3">
        <f t="shared" si="41"/>
        <v>0.6000000000003638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5193.3999999999996</v>
      </c>
      <c r="E1203" s="2">
        <v>0</v>
      </c>
      <c r="F1203" s="2">
        <v>0</v>
      </c>
      <c r="G1203" s="3">
        <f t="shared" si="44"/>
        <v>2004.6523999999999</v>
      </c>
      <c r="H1203" s="3">
        <f t="shared" si="45"/>
        <v>0.3999999999996362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17680.2</v>
      </c>
      <c r="D1206" s="2">
        <f>BILANCA!E202</f>
        <v>0</v>
      </c>
      <c r="E1206" s="2">
        <v>0</v>
      </c>
      <c r="F1206" s="2">
        <v>0</v>
      </c>
      <c r="G1206" s="3">
        <f t="shared" si="44"/>
        <v>3465.3192000000004</v>
      </c>
      <c r="H1206" s="3">
        <f t="shared" si="45"/>
        <v>0.2000000000007276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1414.37</v>
      </c>
      <c r="D1251" s="2">
        <f>BILANCA!E247</f>
        <v>3709.14</v>
      </c>
      <c r="E1251" s="2">
        <v>0</v>
      </c>
      <c r="F1251" s="2">
        <v>0</v>
      </c>
      <c r="G1251" s="3">
        <f>B1251/1000*C1251+B1251/500*D1251</f>
        <v>2128.6686500000001</v>
      </c>
      <c r="H1251" s="3">
        <f>ABS(C1251-ROUND(C1251,0))+ABS(D1251-ROUND(D1251,0))</f>
        <v>0.50999999999976353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35.04</v>
      </c>
      <c r="D1252" s="2">
        <f>BILANCA!E248</f>
        <v>35.04</v>
      </c>
      <c r="E1252" s="2">
        <v>0</v>
      </c>
      <c r="F1252" s="2">
        <v>0</v>
      </c>
      <c r="G1252" s="3">
        <f t="shared" si="38"/>
        <v>25.439039999999999</v>
      </c>
      <c r="H1252" s="3">
        <f t="shared" si="41"/>
        <v>7.9999999999998295E-2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35.04</v>
      </c>
      <c r="D1254" s="2">
        <f>BILANCA!E250</f>
        <v>35.04</v>
      </c>
      <c r="E1254" s="2">
        <v>0</v>
      </c>
      <c r="F1254" s="2">
        <v>0</v>
      </c>
      <c r="G1254" s="3">
        <f t="shared" si="38"/>
        <v>25.649279999999997</v>
      </c>
      <c r="H1254" s="3">
        <f t="shared" si="41"/>
        <v>7.9999999999998295E-2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881570.5199999999</v>
      </c>
      <c r="D1255" s="2">
        <f>BILANCA!E251</f>
        <v>807380.58</v>
      </c>
      <c r="E1255" s="2">
        <v>0</v>
      </c>
      <c r="F1255" s="2">
        <v>0</v>
      </c>
      <c r="G1255" s="3">
        <f t="shared" si="38"/>
        <v>611601.26159999985</v>
      </c>
      <c r="H1255" s="3">
        <f t="shared" si="41"/>
        <v>0.90000000013969839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854559.94</v>
      </c>
      <c r="D1256" s="2">
        <f>BILANCA!E252</f>
        <v>811503.07</v>
      </c>
      <c r="E1256" s="2">
        <v>0</v>
      </c>
      <c r="F1256" s="2">
        <v>0</v>
      </c>
      <c r="G1256" s="3">
        <f t="shared" si="38"/>
        <v>609481.25567999994</v>
      </c>
      <c r="H1256" s="3">
        <f t="shared" si="41"/>
        <v>0.13000000000465661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854559.94</v>
      </c>
      <c r="D1257" s="2">
        <f>BILANCA!E253</f>
        <v>811503.07</v>
      </c>
      <c r="E1257" s="2">
        <v>0</v>
      </c>
      <c r="F1257" s="2">
        <v>0</v>
      </c>
      <c r="G1257" s="3">
        <f t="shared" si="38"/>
        <v>611958.82175999996</v>
      </c>
      <c r="H1257" s="3">
        <f t="shared" si="41"/>
        <v>0.13000000000465661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27010.58</v>
      </c>
      <c r="D1259" s="2">
        <f>BILANCA!E255</f>
        <v>-105956.47</v>
      </c>
      <c r="E1259" s="2">
        <v>0</v>
      </c>
      <c r="F1259" s="2">
        <v>0</v>
      </c>
      <c r="G1259" s="3">
        <f t="shared" si="38"/>
        <v>-46040.687639999996</v>
      </c>
      <c r="H1259" s="3">
        <f t="shared" si="41"/>
        <v>0.88999999999941792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27010.58</v>
      </c>
      <c r="D1260" s="2">
        <f>BILANCA!E256</f>
        <v>0</v>
      </c>
      <c r="E1260" s="2">
        <v>0</v>
      </c>
      <c r="F1260" s="2">
        <v>0</v>
      </c>
      <c r="G1260" s="3">
        <f t="shared" si="38"/>
        <v>6752.6450000000004</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27010.58</v>
      </c>
      <c r="D1261" s="2">
        <f>BILANCA!E257</f>
        <v>0</v>
      </c>
      <c r="E1261" s="2">
        <v>0</v>
      </c>
      <c r="F1261" s="2">
        <v>0</v>
      </c>
      <c r="G1261" s="3">
        <f t="shared" si="38"/>
        <v>6779.6555800000006</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105956.47</v>
      </c>
      <c r="E1264" s="2">
        <v>0</v>
      </c>
      <c r="F1264" s="2">
        <v>0</v>
      </c>
      <c r="G1264" s="3">
        <f t="shared" si="38"/>
        <v>53825.886760000001</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105956.47</v>
      </c>
      <c r="E1265" s="2">
        <v>0</v>
      </c>
      <c r="F1265" s="2">
        <v>0</v>
      </c>
      <c r="G1265" s="3">
        <f t="shared" si="38"/>
        <v>54037.799700000003</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101833.98</v>
      </c>
      <c r="E1278" s="2">
        <v>0</v>
      </c>
      <c r="F1278" s="2">
        <v>0</v>
      </c>
      <c r="G1278" s="3">
        <f t="shared" si="38"/>
        <v>54583.013279999999</v>
      </c>
      <c r="H1278" s="3">
        <f t="shared" si="41"/>
        <v>2.0000000004074536E-2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101833.98</v>
      </c>
      <c r="E1281" s="2">
        <v>0</v>
      </c>
      <c r="F1281" s="2">
        <v>0</v>
      </c>
      <c r="G1281" s="3">
        <f t="shared" si="48"/>
        <v>55194.017160000003</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101833.98</v>
      </c>
      <c r="E1287" s="2">
        <v>0</v>
      </c>
      <c r="F1287" s="2">
        <v>0</v>
      </c>
      <c r="G1287" s="3">
        <f t="shared" si="48"/>
        <v>56416.024920000003</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588.11</v>
      </c>
      <c r="D1301" s="2">
        <f>BILANCA!E297</f>
        <v>588.11</v>
      </c>
      <c r="E1301" s="2">
        <v>0</v>
      </c>
      <c r="F1301" s="2">
        <v>0</v>
      </c>
      <c r="G1301" s="3">
        <f t="shared" si="38"/>
        <v>513.42003</v>
      </c>
      <c r="H1301" s="3">
        <f t="shared" si="41"/>
        <v>0.22000000000002728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588.11</v>
      </c>
      <c r="D1302" s="2">
        <f>BILANCA!E298</f>
        <v>588.11</v>
      </c>
      <c r="E1302" s="2">
        <v>0</v>
      </c>
      <c r="F1302" s="2">
        <v>0</v>
      </c>
      <c r="G1302" s="3">
        <f t="shared" si="38"/>
        <v>515.18435999999997</v>
      </c>
      <c r="H1302" s="3">
        <f t="shared" si="41"/>
        <v>0.22000000000002728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56034.33</v>
      </c>
      <c r="D1305" s="2">
        <f>BILANCA!E302</f>
        <v>113369.02</v>
      </c>
      <c r="E1305" s="2">
        <v>0</v>
      </c>
      <c r="F1305" s="2">
        <v>0</v>
      </c>
      <c r="G1305" s="3">
        <f t="shared" si="38"/>
        <v>83417.849149999995</v>
      </c>
      <c r="H1305" s="3">
        <f t="shared" si="41"/>
        <v>0.35000000000582077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1409.85</v>
      </c>
      <c r="D1311" s="2">
        <f>BILANCA!E308</f>
        <v>5602.82</v>
      </c>
      <c r="E1311" s="2">
        <v>0</v>
      </c>
      <c r="F1311" s="2">
        <v>0</v>
      </c>
      <c r="G1311" s="3">
        <f t="shared" si="52"/>
        <v>3797.2624899999996</v>
      </c>
      <c r="H1311" s="3">
        <f t="shared" si="41"/>
        <v>0.33000000000038199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860.6</v>
      </c>
      <c r="D1314" s="2">
        <f>BILANCA!E311</f>
        <v>9.6300000000000008</v>
      </c>
      <c r="E1314" s="2">
        <v>0</v>
      </c>
      <c r="F1314" s="2">
        <v>0</v>
      </c>
      <c r="G1314" s="3">
        <f t="shared" si="52"/>
        <v>267.47744</v>
      </c>
      <c r="H1314" s="3">
        <f t="shared" si="41"/>
        <v>0.76999999999997648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54680.17</v>
      </c>
      <c r="D1338" s="2">
        <f>BILANCA!E335</f>
        <v>9329.91</v>
      </c>
      <c r="E1338" s="2">
        <v>0</v>
      </c>
      <c r="F1338" s="2">
        <v>0</v>
      </c>
      <c r="G1338" s="3">
        <f t="shared" si="52"/>
        <v>24055.51672</v>
      </c>
      <c r="H1338" s="3">
        <f t="shared" si="41"/>
        <v>0.25999999999839929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9959.33</v>
      </c>
      <c r="D1340" s="2">
        <f>BILANCA!E337</f>
        <v>111961.12</v>
      </c>
      <c r="E1340" s="2">
        <v>0</v>
      </c>
      <c r="F1340" s="2">
        <v>0</v>
      </c>
      <c r="G1340" s="3">
        <f t="shared" si="52"/>
        <v>77180.918099999995</v>
      </c>
      <c r="H1340" s="3">
        <f t="shared" si="41"/>
        <v>0.44999999999527063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17680.2</v>
      </c>
      <c r="D1341" s="2">
        <f>BILANCA!E338</f>
        <v>5193.3999999999996</v>
      </c>
      <c r="E1341" s="2">
        <v>0</v>
      </c>
      <c r="F1341" s="2">
        <v>0</v>
      </c>
      <c r="G1341" s="3">
        <f t="shared" si="52"/>
        <v>9290.1769999999997</v>
      </c>
      <c r="H1341" s="3">
        <f t="shared" si="41"/>
        <v>0.6000000000003638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1414.37</v>
      </c>
      <c r="D1383" s="2">
        <f>BILANCA!E380</f>
        <v>3709.14</v>
      </c>
      <c r="E1383" s="2">
        <v>0</v>
      </c>
      <c r="F1383" s="2">
        <v>0</v>
      </c>
      <c r="G1383" s="3">
        <f t="shared" si="59"/>
        <v>3294.57845</v>
      </c>
      <c r="H1383" s="3">
        <f t="shared" si="60"/>
        <v>0.50999999999976353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588.11</v>
      </c>
      <c r="D1390" s="2">
        <f>BILANCA!E387</f>
        <v>588.11</v>
      </c>
      <c r="E1390" s="2">
        <v>0</v>
      </c>
      <c r="F1390" s="2">
        <v>0</v>
      </c>
      <c r="G1390" s="3">
        <f t="shared" ref="G1390:G1399" si="61">B1390/1000*C1390+B1390/500*D1390</f>
        <v>670.44540000000006</v>
      </c>
      <c r="H1390" s="3">
        <f t="shared" ref="H1390:H1399" si="62">ABS(C1390-ROUND(C1390,0))+ABS(D1390-ROUND(D1390,0))</f>
        <v>0.22000000000002728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1760734.3900000001</v>
      </c>
      <c r="D1510" s="2">
        <f>'RAS-funkcijski'!E114</f>
        <v>1594425.69</v>
      </c>
      <c r="E1510" s="2">
        <v>0</v>
      </c>
      <c r="F1510" s="2">
        <v>0</v>
      </c>
      <c r="G1510" s="3">
        <f t="shared" si="52"/>
        <v>544454.43469999998</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1696329.34</v>
      </c>
      <c r="D1511" s="2">
        <f>'RAS-funkcijski'!E115</f>
        <v>1533035.52</v>
      </c>
      <c r="E1511" s="2">
        <v>0</v>
      </c>
      <c r="F1511" s="2">
        <v>0</v>
      </c>
      <c r="G1511" s="3">
        <f t="shared" si="52"/>
        <v>528626.44218000001</v>
      </c>
      <c r="H1511" s="3">
        <f t="shared" si="63"/>
        <v>0.82000000006519258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1696329.34</v>
      </c>
      <c r="D1513" s="2">
        <f>'RAS-funkcijski'!E117</f>
        <v>1533035.52</v>
      </c>
      <c r="E1513" s="2">
        <v>0</v>
      </c>
      <c r="F1513" s="2">
        <v>0</v>
      </c>
      <c r="G1513" s="3">
        <f t="shared" si="52"/>
        <v>538151.24294000003</v>
      </c>
      <c r="H1513" s="3">
        <f t="shared" si="63"/>
        <v>0.82000000006519258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64405.05</v>
      </c>
      <c r="D1522" s="2">
        <f>'RAS-funkcijski'!E126</f>
        <v>61390.17</v>
      </c>
      <c r="E1522" s="2">
        <v>0</v>
      </c>
      <c r="F1522" s="2">
        <v>0</v>
      </c>
      <c r="G1522" s="3">
        <f t="shared" si="52"/>
        <v>22836.617579999998</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1760734.3900000001</v>
      </c>
      <c r="D1537" s="14">
        <f>'RAS-funkcijski'!E141</f>
        <v>1594425.69</v>
      </c>
      <c r="E1537" s="14">
        <v>0</v>
      </c>
      <c r="F1537" s="14">
        <v>0</v>
      </c>
      <c r="G1537" s="15">
        <f t="shared" si="52"/>
        <v>678093.25049000001</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29053.9</v>
      </c>
      <c r="D1582" s="7"/>
      <c r="E1582" s="7">
        <v>0</v>
      </c>
      <c r="F1582" s="7">
        <v>0</v>
      </c>
      <c r="G1582" s="8">
        <f t="shared" ref="G1582:G1686" si="70">B1582/1000*C1582</f>
        <v>29.053900000000002</v>
      </c>
      <c r="H1582" s="8">
        <f t="shared" ref="H1582:H1686" si="71">ABS(C1582-ROUND(C1582,0))</f>
        <v>9.9999999998544808E-2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1609082.6800000004</v>
      </c>
      <c r="D1583" s="2">
        <v>0</v>
      </c>
      <c r="E1583" s="2">
        <v>0</v>
      </c>
      <c r="F1583" s="2">
        <v>0</v>
      </c>
      <c r="G1583" s="3">
        <f t="shared" si="70"/>
        <v>3218.1653600000009</v>
      </c>
      <c r="H1583" s="3">
        <f t="shared" si="71"/>
        <v>0.31999999959953129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1574562.2500000002</v>
      </c>
      <c r="D1585" s="2">
        <v>0</v>
      </c>
      <c r="E1585" s="2">
        <v>0</v>
      </c>
      <c r="F1585" s="2">
        <v>0</v>
      </c>
      <c r="G1585" s="3">
        <f t="shared" si="70"/>
        <v>6298.2490000000007</v>
      </c>
      <c r="H1585" s="3">
        <f t="shared" si="71"/>
        <v>0.25000000023283064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1294406.04</v>
      </c>
      <c r="D1586" s="2">
        <v>0</v>
      </c>
      <c r="E1586" s="2">
        <v>0</v>
      </c>
      <c r="F1586" s="2">
        <v>0</v>
      </c>
      <c r="G1586" s="3">
        <f t="shared" si="70"/>
        <v>6472.0302000000001</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256646.59</v>
      </c>
      <c r="D1587" s="2">
        <v>0</v>
      </c>
      <c r="E1587" s="2">
        <v>0</v>
      </c>
      <c r="F1587" s="2">
        <v>0</v>
      </c>
      <c r="G1587" s="3">
        <f t="shared" si="70"/>
        <v>1539.8795399999999</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81.3</v>
      </c>
      <c r="D1588" s="2">
        <v>0</v>
      </c>
      <c r="E1588" s="2">
        <v>0</v>
      </c>
      <c r="F1588" s="2">
        <v>0</v>
      </c>
      <c r="G1588" s="3">
        <f t="shared" si="70"/>
        <v>0.56909999999999994</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23072.82</v>
      </c>
      <c r="D1591" s="2">
        <v>0</v>
      </c>
      <c r="E1591" s="2">
        <v>0</v>
      </c>
      <c r="F1591" s="2">
        <v>0</v>
      </c>
      <c r="G1591" s="3">
        <f t="shared" si="70"/>
        <v>230.72820000000002</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355.5</v>
      </c>
      <c r="D1592" s="2">
        <v>0</v>
      </c>
      <c r="E1592" s="2">
        <v>0</v>
      </c>
      <c r="F1592" s="2">
        <v>0</v>
      </c>
      <c r="G1592" s="3">
        <f t="shared" si="70"/>
        <v>3.9104999999999999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26978.85</v>
      </c>
      <c r="D1594" s="2">
        <v>0</v>
      </c>
      <c r="E1594" s="2">
        <v>0</v>
      </c>
      <c r="F1594" s="2">
        <v>0</v>
      </c>
      <c r="G1594" s="3">
        <f t="shared" si="70"/>
        <v>350.72504999999995</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7541.58</v>
      </c>
      <c r="D1601" s="2">
        <v>0</v>
      </c>
      <c r="E1601" s="2">
        <v>0</v>
      </c>
      <c r="F1601" s="2">
        <v>0</v>
      </c>
      <c r="G1601" s="3">
        <f>B1601/1000*C1601</f>
        <v>150.83160000000001</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1517272.9199999997</v>
      </c>
      <c r="D1602" s="2">
        <v>0</v>
      </c>
      <c r="E1602" s="2">
        <v>0</v>
      </c>
      <c r="F1602" s="2">
        <v>0</v>
      </c>
      <c r="G1602" s="3">
        <f t="shared" si="70"/>
        <v>31862.731319999995</v>
      </c>
      <c r="H1602" s="3">
        <f t="shared" si="71"/>
        <v>8.000000030733645E-2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1473974.8299999998</v>
      </c>
      <c r="D1604" s="2">
        <v>0</v>
      </c>
      <c r="E1604" s="2">
        <v>0</v>
      </c>
      <c r="F1604" s="2">
        <v>0</v>
      </c>
      <c r="G1604" s="3">
        <f t="shared" si="70"/>
        <v>33901.421089999996</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1193556.6399999999</v>
      </c>
      <c r="D1605" s="2">
        <v>0</v>
      </c>
      <c r="E1605" s="2">
        <v>0</v>
      </c>
      <c r="F1605" s="2">
        <v>0</v>
      </c>
      <c r="G1605" s="3">
        <f t="shared" si="70"/>
        <v>28645.359359999999</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257409.72</v>
      </c>
      <c r="D1606" s="2">
        <v>0</v>
      </c>
      <c r="E1606" s="2">
        <v>0</v>
      </c>
      <c r="F1606" s="2">
        <v>0</v>
      </c>
      <c r="G1606" s="3">
        <f t="shared" si="70"/>
        <v>6435.2430000000004</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79.64</v>
      </c>
      <c r="D1607" s="2">
        <v>0</v>
      </c>
      <c r="E1607" s="2">
        <v>0</v>
      </c>
      <c r="F1607" s="2">
        <v>0</v>
      </c>
      <c r="G1607" s="3">
        <f t="shared" si="70"/>
        <v>2.07064</v>
      </c>
      <c r="H1607" s="3">
        <f t="shared" si="71"/>
        <v>0.35999999999999943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21158.959999999999</v>
      </c>
      <c r="D1610" s="2">
        <v>0</v>
      </c>
      <c r="E1610" s="2">
        <v>0</v>
      </c>
      <c r="F1610" s="2">
        <v>0</v>
      </c>
      <c r="G1610" s="3">
        <f t="shared" si="70"/>
        <v>613.60983999999996</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355.5</v>
      </c>
      <c r="D1611" s="2">
        <v>0</v>
      </c>
      <c r="E1611" s="2">
        <v>0</v>
      </c>
      <c r="F1611" s="2">
        <v>0</v>
      </c>
      <c r="G1611" s="3">
        <f t="shared" si="70"/>
        <v>10.664999999999999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1414.37</v>
      </c>
      <c r="D1612" s="2">
        <v>0</v>
      </c>
      <c r="E1612" s="2">
        <v>0</v>
      </c>
      <c r="F1612" s="2">
        <v>0</v>
      </c>
      <c r="G1612" s="3">
        <f t="shared" si="70"/>
        <v>43.845469999999999</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39465.65</v>
      </c>
      <c r="D1613" s="2">
        <v>0</v>
      </c>
      <c r="E1613" s="2">
        <v>0</v>
      </c>
      <c r="F1613" s="2">
        <v>0</v>
      </c>
      <c r="G1613" s="3">
        <f t="shared" si="70"/>
        <v>1262.9008000000001</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3832.44</v>
      </c>
      <c r="D1620" s="2">
        <v>0</v>
      </c>
      <c r="E1620" s="2">
        <v>0</v>
      </c>
      <c r="F1620" s="2">
        <v>0</v>
      </c>
      <c r="G1620" s="3">
        <f>B1620/1000*C1620</f>
        <v>149.46516</v>
      </c>
      <c r="H1620" s="3">
        <f>ABS(C1620-ROUND(C1620,0))</f>
        <v>0.44000000000005457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120863.66000000061</v>
      </c>
      <c r="D1621" s="2">
        <v>0</v>
      </c>
      <c r="E1621" s="2">
        <v>0</v>
      </c>
      <c r="F1621" s="2">
        <v>0</v>
      </c>
      <c r="G1621" s="3">
        <f t="shared" si="70"/>
        <v>4834.5464000000247</v>
      </c>
      <c r="H1621" s="3">
        <f t="shared" si="71"/>
        <v>0.3399999993853271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120863.65999999999</v>
      </c>
      <c r="D1681" s="2">
        <v>0</v>
      </c>
      <c r="E1681" s="2">
        <v>0</v>
      </c>
      <c r="F1681" s="2">
        <v>0</v>
      </c>
      <c r="G1681" s="3">
        <f t="shared" si="70"/>
        <v>12086.366</v>
      </c>
      <c r="H1681" s="3">
        <f t="shared" si="71"/>
        <v>0.34000000001105946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111961.12</v>
      </c>
      <c r="D1683" s="2">
        <v>0</v>
      </c>
      <c r="E1683" s="2">
        <v>0</v>
      </c>
      <c r="F1683" s="2">
        <v>0</v>
      </c>
      <c r="G1683" s="3">
        <f t="shared" si="70"/>
        <v>11420.034239999999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5193.3999999999996</v>
      </c>
      <c r="D1684" s="2">
        <v>0</v>
      </c>
      <c r="E1684" s="2">
        <v>0</v>
      </c>
      <c r="F1684" s="2">
        <v>0</v>
      </c>
      <c r="G1684" s="3">
        <f t="shared" si="70"/>
        <v>534.92019999999991</v>
      </c>
      <c r="H1684" s="3">
        <f t="shared" si="71"/>
        <v>0.3999999999996362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3709.14</v>
      </c>
      <c r="D1686" s="14">
        <v>0</v>
      </c>
      <c r="E1686" s="14">
        <v>0</v>
      </c>
      <c r="F1686" s="14">
        <v>0</v>
      </c>
      <c r="G1686" s="15">
        <f t="shared" si="70"/>
        <v>389.4597</v>
      </c>
      <c r="H1686" s="15">
        <f t="shared" si="71"/>
        <v>0.13999999999987267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1745975.44</v>
      </c>
      <c r="I17" s="275">
        <f>'PR-RAS'!E6</f>
        <v>1461458.6400000004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1403039.01</v>
      </c>
      <c r="I18" s="275">
        <f>'PR-RAS'!E152</f>
        <v>1567446.8400000003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27010.579999999813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105956.47000000004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854559.94000000006</v>
      </c>
      <c r="I22" s="275">
        <f>BILANCA!E7</f>
        <v>811503.07000000018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56099.519999999997</v>
      </c>
      <c r="I23" s="275">
        <f>BILANCA!E69</f>
        <v>116776.21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29088.94</v>
      </c>
      <c r="I24" s="275">
        <f>BILANCA!E177</f>
        <v>120898.69999999998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881570.5199999999</v>
      </c>
      <c r="I25" s="275">
        <f>BILANCA!E251</f>
        <v>807380.58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1760734.3900000001</v>
      </c>
      <c r="I30" s="275">
        <f>'RAS-funkcijski'!E114</f>
        <v>1594425.69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1760734.3900000001</v>
      </c>
      <c r="I31" s="275">
        <f>'RAS-funkcijski'!E141</f>
        <v>1594425.69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29053.9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120863.66000000061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120863.65999999999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1745975.44</v>
      </c>
      <c r="E6" s="60">
        <f>E7+E43+E49+E82+E106+E125+E134+E140</f>
        <v>1461458.6400000004</v>
      </c>
      <c r="F6" s="45">
        <f t="shared" ref="F6:F132" si="0">IF(D6&lt;&gt;0,IF(E6/D6&gt;=100,"&gt;&gt;100",E6/D6*100),"-")</f>
        <v>83.704421409272527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1582095.51</v>
      </c>
      <c r="E49" s="60">
        <f>E50+E53+E58+E61+E64+E68+E71+E74+E77</f>
        <v>1368678.2100000002</v>
      </c>
      <c r="F49" s="45">
        <f t="shared" si="0"/>
        <v>86.510466741669731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1580205.94</v>
      </c>
      <c r="E68" s="60">
        <f t="shared" si="11"/>
        <v>1366750.36</v>
      </c>
      <c r="F68" s="45">
        <f t="shared" si="0"/>
        <v>86.491913832446429</v>
      </c>
    </row>
    <row r="69" spans="1:6" ht="12.75" customHeight="1" x14ac:dyDescent="0.2">
      <c r="A69" s="63" t="s">
        <v>141</v>
      </c>
      <c r="B69" s="64" t="s">
        <v>142</v>
      </c>
      <c r="C69" s="247" t="s">
        <v>141</v>
      </c>
      <c r="D69" s="194">
        <v>1250388.07</v>
      </c>
      <c r="E69" s="194">
        <v>1358654.09</v>
      </c>
      <c r="F69" s="45">
        <f t="shared" si="0"/>
        <v>108.65859348770019</v>
      </c>
    </row>
    <row r="70" spans="1:6" ht="24" x14ac:dyDescent="0.2">
      <c r="A70" s="63" t="s">
        <v>143</v>
      </c>
      <c r="B70" s="64" t="s">
        <v>144</v>
      </c>
      <c r="C70" s="247" t="s">
        <v>143</v>
      </c>
      <c r="D70" s="194">
        <v>329817.87</v>
      </c>
      <c r="E70" s="194">
        <v>8096.27</v>
      </c>
      <c r="F70" s="45">
        <f t="shared" si="0"/>
        <v>2.4547699613729241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1889.57</v>
      </c>
      <c r="E77" s="60">
        <f t="shared" si="14"/>
        <v>1927.85</v>
      </c>
      <c r="F77" s="45">
        <f t="shared" si="0"/>
        <v>102.02585773482855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1889.57</v>
      </c>
      <c r="E80" s="194">
        <v>1927.85</v>
      </c>
      <c r="F80" s="45">
        <f t="shared" si="0"/>
        <v>102.02585773482855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0.04</v>
      </c>
      <c r="F82" s="45">
        <f t="shared" si="0"/>
        <v>80</v>
      </c>
    </row>
    <row r="83" spans="1:6" ht="12.75" customHeight="1" x14ac:dyDescent="0.2">
      <c r="A83" s="63">
        <v>641</v>
      </c>
      <c r="B83" s="64" t="s">
        <v>169</v>
      </c>
      <c r="C83" s="247" t="s">
        <v>170</v>
      </c>
      <c r="D83" s="60">
        <f t="shared" ref="D83:E83" si="16">SUM(D84:D90)</f>
        <v>0.05</v>
      </c>
      <c r="E83" s="60">
        <f t="shared" si="16"/>
        <v>0.04</v>
      </c>
      <c r="F83" s="45">
        <f t="shared" si="0"/>
        <v>80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0.04</v>
      </c>
      <c r="F85" s="45">
        <f t="shared" si="0"/>
        <v>80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5392.95</v>
      </c>
      <c r="E106" s="60">
        <f>E107+E112+E120+E124</f>
        <v>4589.79</v>
      </c>
      <c r="F106" s="45">
        <f t="shared" si="0"/>
        <v>85.107223319333585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5392.95</v>
      </c>
      <c r="E112" s="60">
        <f t="shared" si="20"/>
        <v>4589.79</v>
      </c>
      <c r="F112" s="45">
        <f t="shared" si="0"/>
        <v>85.107223319333585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5392.95</v>
      </c>
      <c r="E117" s="194">
        <v>4589.79</v>
      </c>
      <c r="F117" s="45">
        <f t="shared" si="0"/>
        <v>85.107223319333585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2566.58</v>
      </c>
      <c r="E125" s="60">
        <f t="shared" si="22"/>
        <v>4000.08</v>
      </c>
      <c r="F125" s="45">
        <f t="shared" si="0"/>
        <v>155.85253528041207</v>
      </c>
    </row>
    <row r="126" spans="1:6" ht="12.75" customHeight="1" x14ac:dyDescent="0.2">
      <c r="A126" s="63">
        <v>661</v>
      </c>
      <c r="B126" s="65" t="s">
        <v>255</v>
      </c>
      <c r="C126" s="247" t="s">
        <v>256</v>
      </c>
      <c r="D126" s="60">
        <f t="shared" ref="D126:E126" si="23">SUM(D127:D128)</f>
        <v>1716.6399999999999</v>
      </c>
      <c r="E126" s="60">
        <f t="shared" si="23"/>
        <v>1616.8899999999999</v>
      </c>
      <c r="F126" s="45">
        <f t="shared" si="0"/>
        <v>94.189230123963085</v>
      </c>
    </row>
    <row r="127" spans="1:6" ht="12.75" customHeight="1" x14ac:dyDescent="0.2">
      <c r="A127" s="63">
        <v>6614</v>
      </c>
      <c r="B127" s="65" t="s">
        <v>257</v>
      </c>
      <c r="C127" s="247" t="s">
        <v>258</v>
      </c>
      <c r="D127" s="194">
        <v>688.04</v>
      </c>
      <c r="E127" s="194">
        <v>727.65</v>
      </c>
      <c r="F127" s="45">
        <f t="shared" si="0"/>
        <v>105.75693273646883</v>
      </c>
    </row>
    <row r="128" spans="1:6" ht="12.75" customHeight="1" x14ac:dyDescent="0.2">
      <c r="A128" s="63">
        <v>6615</v>
      </c>
      <c r="B128" s="65" t="s">
        <v>259</v>
      </c>
      <c r="C128" s="247" t="s">
        <v>260</v>
      </c>
      <c r="D128" s="194">
        <v>1028.5999999999999</v>
      </c>
      <c r="E128" s="194">
        <v>889.24</v>
      </c>
      <c r="F128" s="45">
        <f t="shared" si="0"/>
        <v>86.451487458681711</v>
      </c>
    </row>
    <row r="129" spans="1:6" ht="36" x14ac:dyDescent="0.2">
      <c r="A129" s="63">
        <v>663</v>
      </c>
      <c r="B129" s="182" t="s">
        <v>261</v>
      </c>
      <c r="C129" s="247" t="s">
        <v>262</v>
      </c>
      <c r="D129" s="60">
        <f t="shared" ref="D129:E129" si="24">SUM(D130:D133)</f>
        <v>849.94</v>
      </c>
      <c r="E129" s="60">
        <f t="shared" si="24"/>
        <v>2383.19</v>
      </c>
      <c r="F129" s="45">
        <f t="shared" si="0"/>
        <v>280.39508671200315</v>
      </c>
    </row>
    <row r="130" spans="1:6" ht="12.75" customHeight="1" x14ac:dyDescent="0.2">
      <c r="A130" s="63">
        <v>6631</v>
      </c>
      <c r="B130" s="65" t="s">
        <v>263</v>
      </c>
      <c r="C130" s="247" t="s">
        <v>264</v>
      </c>
      <c r="D130" s="194">
        <v>849.94</v>
      </c>
      <c r="E130" s="194">
        <v>2383.19</v>
      </c>
      <c r="F130" s="45">
        <f t="shared" si="0"/>
        <v>280.39508671200315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155920.34999999998</v>
      </c>
      <c r="E134" s="60">
        <f t="shared" si="25"/>
        <v>84190.51999999999</v>
      </c>
      <c r="F134" s="45">
        <f t="shared" ref="F134:F229" si="26">IF(D134&lt;&gt;0,IF(E134/D134&gt;=100,"&gt;&gt;100",E134/D134*100),"-")</f>
        <v>53.995851086788861</v>
      </c>
    </row>
    <row r="135" spans="1:6" ht="24" x14ac:dyDescent="0.2">
      <c r="A135" s="63">
        <v>671</v>
      </c>
      <c r="B135" s="182" t="s">
        <v>273</v>
      </c>
      <c r="C135" s="247" t="s">
        <v>274</v>
      </c>
      <c r="D135" s="60">
        <f t="shared" ref="D135:E135" si="27">SUM(D136:D138)</f>
        <v>155920.34999999998</v>
      </c>
      <c r="E135" s="60">
        <f t="shared" si="27"/>
        <v>84190.51999999999</v>
      </c>
      <c r="F135" s="45">
        <f t="shared" si="26"/>
        <v>53.995851086788861</v>
      </c>
    </row>
    <row r="136" spans="1:6" ht="12.75" customHeight="1" x14ac:dyDescent="0.2">
      <c r="A136" s="63">
        <v>6711</v>
      </c>
      <c r="B136" s="65" t="s">
        <v>275</v>
      </c>
      <c r="C136" s="247" t="s">
        <v>276</v>
      </c>
      <c r="D136" s="194">
        <v>62724.17</v>
      </c>
      <c r="E136" s="194">
        <v>60506.77</v>
      </c>
      <c r="F136" s="45">
        <f t="shared" si="26"/>
        <v>96.464839630400846</v>
      </c>
    </row>
    <row r="137" spans="1:6" ht="24" x14ac:dyDescent="0.2">
      <c r="A137" s="63">
        <v>6712</v>
      </c>
      <c r="B137" s="182" t="s">
        <v>277</v>
      </c>
      <c r="C137" s="247" t="s">
        <v>278</v>
      </c>
      <c r="D137" s="194">
        <v>93196.18</v>
      </c>
      <c r="E137" s="194">
        <v>23683.75</v>
      </c>
      <c r="F137" s="45">
        <f t="shared" si="26"/>
        <v>25.412790524246809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1403039.01</v>
      </c>
      <c r="E152" s="60">
        <f>E153+E164+E202+E221+E230+E262+E273</f>
        <v>1567446.8400000003</v>
      </c>
      <c r="F152" s="45">
        <f t="shared" si="26"/>
        <v>111.71797995837622</v>
      </c>
    </row>
    <row r="153" spans="1:6" ht="12.75" customHeight="1" x14ac:dyDescent="0.2">
      <c r="A153" s="63">
        <v>31</v>
      </c>
      <c r="B153" s="64" t="s">
        <v>308</v>
      </c>
      <c r="C153" s="247" t="s">
        <v>3</v>
      </c>
      <c r="D153" s="60">
        <f t="shared" ref="D153:E153" si="30">D154+D159+D160</f>
        <v>1061827.92</v>
      </c>
      <c r="E153" s="60">
        <f t="shared" si="30"/>
        <v>1287290.6300000001</v>
      </c>
      <c r="F153" s="45">
        <f t="shared" si="26"/>
        <v>121.2334508966387</v>
      </c>
    </row>
    <row r="154" spans="1:6" ht="12.75" customHeight="1" x14ac:dyDescent="0.2">
      <c r="A154" s="63">
        <v>311</v>
      </c>
      <c r="B154" s="64" t="s">
        <v>309</v>
      </c>
      <c r="C154" s="247" t="s">
        <v>310</v>
      </c>
      <c r="D154" s="60">
        <f t="shared" ref="D154:E154" si="31">SUM(D155:D158)</f>
        <v>879772.27</v>
      </c>
      <c r="E154" s="60">
        <f t="shared" si="31"/>
        <v>1065442.46</v>
      </c>
      <c r="F154" s="45">
        <f t="shared" si="26"/>
        <v>121.10434669644678</v>
      </c>
    </row>
    <row r="155" spans="1:6" ht="12.75" customHeight="1" x14ac:dyDescent="0.2">
      <c r="A155" s="63">
        <v>3111</v>
      </c>
      <c r="B155" s="64" t="s">
        <v>311</v>
      </c>
      <c r="C155" s="247" t="s">
        <v>312</v>
      </c>
      <c r="D155" s="194">
        <v>879772.27</v>
      </c>
      <c r="E155" s="194">
        <v>1016075.79</v>
      </c>
      <c r="F155" s="45">
        <f t="shared" si="26"/>
        <v>115.49304571738774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37712.019999999997</v>
      </c>
      <c r="F157" s="45" t="str">
        <f t="shared" si="26"/>
        <v>-</v>
      </c>
    </row>
    <row r="158" spans="1:6" ht="12.75" customHeight="1" x14ac:dyDescent="0.2">
      <c r="A158" s="63">
        <v>3114</v>
      </c>
      <c r="B158" s="65" t="s">
        <v>317</v>
      </c>
      <c r="C158" s="247" t="s">
        <v>318</v>
      </c>
      <c r="D158" s="194">
        <v>0</v>
      </c>
      <c r="E158" s="194">
        <v>11654.65</v>
      </c>
      <c r="F158" s="45" t="str">
        <f t="shared" si="26"/>
        <v>-</v>
      </c>
    </row>
    <row r="159" spans="1:6" ht="12.75" customHeight="1" x14ac:dyDescent="0.2">
      <c r="A159" s="63">
        <v>312</v>
      </c>
      <c r="B159" s="65" t="s">
        <v>319</v>
      </c>
      <c r="C159" s="247" t="s">
        <v>320</v>
      </c>
      <c r="D159" s="194">
        <v>34836.9</v>
      </c>
      <c r="E159" s="194">
        <v>43848.86</v>
      </c>
      <c r="F159" s="45">
        <f t="shared" si="26"/>
        <v>125.86900671414504</v>
      </c>
    </row>
    <row r="160" spans="1:6" ht="12.75" customHeight="1" x14ac:dyDescent="0.2">
      <c r="A160" s="63">
        <v>313</v>
      </c>
      <c r="B160" s="65" t="s">
        <v>321</v>
      </c>
      <c r="C160" s="247" t="s">
        <v>322</v>
      </c>
      <c r="D160" s="60">
        <f t="shared" ref="D160:E160" si="32">SUM(D161:D163)</f>
        <v>147218.75</v>
      </c>
      <c r="E160" s="60">
        <f t="shared" si="32"/>
        <v>177999.31</v>
      </c>
      <c r="F160" s="45">
        <f t="shared" si="26"/>
        <v>120.90804330290807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147218.75</v>
      </c>
      <c r="E162" s="194">
        <v>177999.31</v>
      </c>
      <c r="F162" s="45">
        <f t="shared" si="26"/>
        <v>120.90804330290807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320618.5</v>
      </c>
      <c r="E164" s="60">
        <f>E165+E170+E178+E188+E189+E194</f>
        <v>256646.59</v>
      </c>
      <c r="F164" s="45">
        <f t="shared" si="26"/>
        <v>80.047342870108864</v>
      </c>
    </row>
    <row r="165" spans="1:6" ht="12.75" customHeight="1" x14ac:dyDescent="0.2">
      <c r="A165" s="63">
        <v>321</v>
      </c>
      <c r="B165" s="64" t="s">
        <v>331</v>
      </c>
      <c r="C165" s="247" t="s">
        <v>332</v>
      </c>
      <c r="D165" s="60">
        <f t="shared" ref="D165:E165" si="33">SUM(D166:D169)</f>
        <v>41473.21</v>
      </c>
      <c r="E165" s="60">
        <f t="shared" si="33"/>
        <v>44143.98</v>
      </c>
      <c r="F165" s="45">
        <f t="shared" si="26"/>
        <v>106.43974749000623</v>
      </c>
    </row>
    <row r="166" spans="1:6" ht="12.75" customHeight="1" x14ac:dyDescent="0.2">
      <c r="A166" s="63">
        <v>3211</v>
      </c>
      <c r="B166" s="64" t="s">
        <v>333</v>
      </c>
      <c r="C166" s="247" t="s">
        <v>334</v>
      </c>
      <c r="D166" s="194">
        <v>1238.27</v>
      </c>
      <c r="E166" s="194">
        <v>1275</v>
      </c>
      <c r="F166" s="45">
        <f t="shared" si="26"/>
        <v>102.96623515065373</v>
      </c>
    </row>
    <row r="167" spans="1:6" ht="12.75" customHeight="1" x14ac:dyDescent="0.2">
      <c r="A167" s="63">
        <v>3212</v>
      </c>
      <c r="B167" s="64" t="s">
        <v>335</v>
      </c>
      <c r="C167" s="247" t="s">
        <v>336</v>
      </c>
      <c r="D167" s="194">
        <v>39252.300000000003</v>
      </c>
      <c r="E167" s="194">
        <v>41600.53</v>
      </c>
      <c r="F167" s="45">
        <f t="shared" si="26"/>
        <v>105.98240103127713</v>
      </c>
    </row>
    <row r="168" spans="1:6" ht="12.75" customHeight="1" x14ac:dyDescent="0.2">
      <c r="A168" s="63">
        <v>3213</v>
      </c>
      <c r="B168" s="64" t="s">
        <v>337</v>
      </c>
      <c r="C168" s="247" t="s">
        <v>338</v>
      </c>
      <c r="D168" s="194">
        <v>46.4</v>
      </c>
      <c r="E168" s="194">
        <v>77.3</v>
      </c>
      <c r="F168" s="45">
        <f t="shared" si="26"/>
        <v>166.59482758620689</v>
      </c>
    </row>
    <row r="169" spans="1:6" ht="12.75" customHeight="1" x14ac:dyDescent="0.2">
      <c r="A169" s="63">
        <v>3214</v>
      </c>
      <c r="B169" s="64" t="s">
        <v>339</v>
      </c>
      <c r="C169" s="247" t="s">
        <v>340</v>
      </c>
      <c r="D169" s="194">
        <v>936.24</v>
      </c>
      <c r="E169" s="194">
        <v>1191.1500000000001</v>
      </c>
      <c r="F169" s="45">
        <f t="shared" si="26"/>
        <v>127.22699307869777</v>
      </c>
    </row>
    <row r="170" spans="1:6" ht="12.75" customHeight="1" x14ac:dyDescent="0.2">
      <c r="A170" s="63">
        <v>322</v>
      </c>
      <c r="B170" s="64" t="s">
        <v>341</v>
      </c>
      <c r="C170" s="247" t="s">
        <v>342</v>
      </c>
      <c r="D170" s="60">
        <f t="shared" ref="D170:E170" si="34">SUM(D171:D177)</f>
        <v>215446.18</v>
      </c>
      <c r="E170" s="60">
        <f t="shared" si="34"/>
        <v>109241.14</v>
      </c>
      <c r="F170" s="45">
        <f t="shared" si="26"/>
        <v>50.704607526575785</v>
      </c>
    </row>
    <row r="171" spans="1:6" ht="12.75" customHeight="1" x14ac:dyDescent="0.2">
      <c r="A171" s="63">
        <v>3221</v>
      </c>
      <c r="B171" s="64" t="s">
        <v>343</v>
      </c>
      <c r="C171" s="247" t="s">
        <v>344</v>
      </c>
      <c r="D171" s="194">
        <v>18954.13</v>
      </c>
      <c r="E171" s="194">
        <v>6841.86</v>
      </c>
      <c r="F171" s="45">
        <f t="shared" si="26"/>
        <v>36.096935074308341</v>
      </c>
    </row>
    <row r="172" spans="1:6" ht="12.75" customHeight="1" x14ac:dyDescent="0.2">
      <c r="A172" s="63">
        <v>3222</v>
      </c>
      <c r="B172" s="64" t="s">
        <v>345</v>
      </c>
      <c r="C172" s="247" t="s">
        <v>346</v>
      </c>
      <c r="D172" s="194">
        <v>64405.05</v>
      </c>
      <c r="E172" s="194">
        <v>61390.17</v>
      </c>
      <c r="F172" s="45">
        <f t="shared" si="26"/>
        <v>95.318876392456801</v>
      </c>
    </row>
    <row r="173" spans="1:6" ht="12.75" customHeight="1" x14ac:dyDescent="0.2">
      <c r="A173" s="63">
        <v>3223</v>
      </c>
      <c r="B173" s="65" t="s">
        <v>347</v>
      </c>
      <c r="C173" s="247" t="s">
        <v>348</v>
      </c>
      <c r="D173" s="194">
        <v>28061.75</v>
      </c>
      <c r="E173" s="194">
        <v>33251.32</v>
      </c>
      <c r="F173" s="45">
        <f t="shared" si="26"/>
        <v>118.49339403280266</v>
      </c>
    </row>
    <row r="174" spans="1:6" ht="12.75" customHeight="1" x14ac:dyDescent="0.2">
      <c r="A174" s="63">
        <v>3224</v>
      </c>
      <c r="B174" s="65" t="s">
        <v>349</v>
      </c>
      <c r="C174" s="247" t="s">
        <v>350</v>
      </c>
      <c r="D174" s="194">
        <v>851.09</v>
      </c>
      <c r="E174" s="194">
        <v>1611.89</v>
      </c>
      <c r="F174" s="45">
        <f t="shared" si="26"/>
        <v>189.39125121902504</v>
      </c>
    </row>
    <row r="175" spans="1:6" ht="12.75" customHeight="1" x14ac:dyDescent="0.2">
      <c r="A175" s="63">
        <v>3225</v>
      </c>
      <c r="B175" s="65" t="s">
        <v>351</v>
      </c>
      <c r="C175" s="247" t="s">
        <v>352</v>
      </c>
      <c r="D175" s="194">
        <v>102810.41</v>
      </c>
      <c r="E175" s="194">
        <v>6104.06</v>
      </c>
      <c r="F175" s="45">
        <f t="shared" si="26"/>
        <v>5.937200328254697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363.75</v>
      </c>
      <c r="E177" s="194">
        <v>41.84</v>
      </c>
      <c r="F177" s="45">
        <f t="shared" si="26"/>
        <v>11.502405498281789</v>
      </c>
    </row>
    <row r="178" spans="1:6" ht="12.75" customHeight="1" x14ac:dyDescent="0.2">
      <c r="A178" s="63">
        <v>323</v>
      </c>
      <c r="B178" s="65" t="s">
        <v>357</v>
      </c>
      <c r="C178" s="247" t="s">
        <v>358</v>
      </c>
      <c r="D178" s="60">
        <f t="shared" ref="D178:E178" si="35">SUM(D179:D187)</f>
        <v>39862.899999999994</v>
      </c>
      <c r="E178" s="60">
        <f t="shared" si="35"/>
        <v>79646.47</v>
      </c>
      <c r="F178" s="45">
        <f t="shared" si="26"/>
        <v>199.80099290317565</v>
      </c>
    </row>
    <row r="179" spans="1:6" ht="12.75" customHeight="1" x14ac:dyDescent="0.2">
      <c r="A179" s="63">
        <v>3231</v>
      </c>
      <c r="B179" s="65" t="s">
        <v>359</v>
      </c>
      <c r="C179" s="247" t="s">
        <v>360</v>
      </c>
      <c r="D179" s="194">
        <v>2601.94</v>
      </c>
      <c r="E179" s="194">
        <v>3361.39</v>
      </c>
      <c r="F179" s="45">
        <f t="shared" si="26"/>
        <v>129.18783676795007</v>
      </c>
    </row>
    <row r="180" spans="1:6" ht="12.75" customHeight="1" x14ac:dyDescent="0.2">
      <c r="A180" s="63">
        <v>3232</v>
      </c>
      <c r="B180" s="65" t="s">
        <v>361</v>
      </c>
      <c r="C180" s="247" t="s">
        <v>362</v>
      </c>
      <c r="D180" s="194">
        <v>6326.99</v>
      </c>
      <c r="E180" s="194">
        <v>3340.38</v>
      </c>
      <c r="F180" s="45">
        <f t="shared" si="26"/>
        <v>52.795721188116303</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2898.18</v>
      </c>
      <c r="E182" s="194">
        <v>3049.56</v>
      </c>
      <c r="F182" s="45">
        <f t="shared" si="26"/>
        <v>105.22327805726353</v>
      </c>
    </row>
    <row r="183" spans="1:6" ht="12.75" customHeight="1" x14ac:dyDescent="0.2">
      <c r="A183" s="63">
        <v>3235</v>
      </c>
      <c r="B183" s="64" t="s">
        <v>367</v>
      </c>
      <c r="C183" s="247" t="s">
        <v>368</v>
      </c>
      <c r="D183" s="194">
        <v>3683.47</v>
      </c>
      <c r="E183" s="194">
        <v>3931.31</v>
      </c>
      <c r="F183" s="45">
        <f t="shared" si="26"/>
        <v>106.72843813034991</v>
      </c>
    </row>
    <row r="184" spans="1:6" ht="12.75" customHeight="1" x14ac:dyDescent="0.2">
      <c r="A184" s="63">
        <v>3236</v>
      </c>
      <c r="B184" s="64" t="s">
        <v>369</v>
      </c>
      <c r="C184" s="247" t="s">
        <v>370</v>
      </c>
      <c r="D184" s="194">
        <v>2179.85</v>
      </c>
      <c r="E184" s="194">
        <v>2826.3</v>
      </c>
      <c r="F184" s="45">
        <f t="shared" si="26"/>
        <v>129.6557102552928</v>
      </c>
    </row>
    <row r="185" spans="1:6" ht="12.75" customHeight="1" x14ac:dyDescent="0.2">
      <c r="A185" s="63">
        <v>3237</v>
      </c>
      <c r="B185" s="64" t="s">
        <v>371</v>
      </c>
      <c r="C185" s="247" t="s">
        <v>372</v>
      </c>
      <c r="D185" s="194">
        <v>4552.21</v>
      </c>
      <c r="E185" s="194">
        <v>574.82000000000005</v>
      </c>
      <c r="F185" s="45">
        <f t="shared" si="26"/>
        <v>12.627273346352652</v>
      </c>
    </row>
    <row r="186" spans="1:6" ht="12.75" customHeight="1" x14ac:dyDescent="0.2">
      <c r="A186" s="63">
        <v>3238</v>
      </c>
      <c r="B186" s="64" t="s">
        <v>373</v>
      </c>
      <c r="C186" s="247" t="s">
        <v>374</v>
      </c>
      <c r="D186" s="194">
        <v>2178.36</v>
      </c>
      <c r="E186" s="194">
        <v>2303.36</v>
      </c>
      <c r="F186" s="45">
        <f t="shared" si="26"/>
        <v>105.73826181163813</v>
      </c>
    </row>
    <row r="187" spans="1:6" ht="12.75" customHeight="1" x14ac:dyDescent="0.2">
      <c r="A187" s="63">
        <v>3239</v>
      </c>
      <c r="B187" s="64" t="s">
        <v>375</v>
      </c>
      <c r="C187" s="247" t="s">
        <v>376</v>
      </c>
      <c r="D187" s="194">
        <v>15314.46</v>
      </c>
      <c r="E187" s="194">
        <v>60131.91</v>
      </c>
      <c r="F187" s="45">
        <f t="shared" si="26"/>
        <v>392.64792882021311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23836.21</v>
      </c>
      <c r="E194" s="60">
        <f t="shared" si="36"/>
        <v>23615</v>
      </c>
      <c r="F194" s="45">
        <f t="shared" si="26"/>
        <v>99.071958167846319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249.49</v>
      </c>
      <c r="E196" s="194">
        <v>330.79</v>
      </c>
      <c r="F196" s="45">
        <f t="shared" si="26"/>
        <v>132.58647641188023</v>
      </c>
    </row>
    <row r="197" spans="1:6" ht="12.75" customHeight="1" x14ac:dyDescent="0.2">
      <c r="A197" s="63">
        <v>3293</v>
      </c>
      <c r="B197" s="64" t="s">
        <v>395</v>
      </c>
      <c r="C197" s="247" t="s">
        <v>396</v>
      </c>
      <c r="D197" s="194">
        <v>419.18</v>
      </c>
      <c r="E197" s="194">
        <v>404.23</v>
      </c>
      <c r="F197" s="45">
        <f t="shared" si="26"/>
        <v>96.433513049286702</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21016.45</v>
      </c>
      <c r="E201" s="194">
        <v>20188.98</v>
      </c>
      <c r="F201" s="45">
        <f t="shared" si="26"/>
        <v>96.06275084517128</v>
      </c>
    </row>
    <row r="202" spans="1:6" ht="12.75" customHeight="1" x14ac:dyDescent="0.2">
      <c r="A202" s="63">
        <v>34</v>
      </c>
      <c r="B202" s="183" t="s">
        <v>405</v>
      </c>
      <c r="C202" s="247" t="s">
        <v>406</v>
      </c>
      <c r="D202" s="60">
        <f t="shared" ref="D202:E202" si="37">D203+D208+D216</f>
        <v>169</v>
      </c>
      <c r="E202" s="60">
        <f t="shared" si="37"/>
        <v>81.3</v>
      </c>
      <c r="F202" s="45">
        <f t="shared" si="26"/>
        <v>48.106508875739642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169</v>
      </c>
      <c r="E216" s="60">
        <f t="shared" si="40"/>
        <v>81.3</v>
      </c>
      <c r="F216" s="45">
        <f t="shared" si="26"/>
        <v>48.106508875739642</v>
      </c>
    </row>
    <row r="217" spans="1:6" ht="12.75" customHeight="1" x14ac:dyDescent="0.2">
      <c r="A217" s="63">
        <v>3431</v>
      </c>
      <c r="B217" s="182" t="s">
        <v>435</v>
      </c>
      <c r="C217" s="247" t="s">
        <v>436</v>
      </c>
      <c r="D217" s="194">
        <v>169</v>
      </c>
      <c r="E217" s="194">
        <v>81.3</v>
      </c>
      <c r="F217" s="45">
        <f t="shared" si="26"/>
        <v>48.106508875739642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20054.59</v>
      </c>
      <c r="E262" s="60">
        <f t="shared" si="55"/>
        <v>23072.82</v>
      </c>
      <c r="F262" s="45">
        <f t="shared" ref="F262:F268" si="56">IF(D262&lt;&gt;0,IF(E262/D262&gt;=100,"&gt;&gt;100",E262/D262*100),"-")</f>
        <v>115.05007083166497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20054.59</v>
      </c>
      <c r="E269" s="60">
        <f t="shared" si="58"/>
        <v>23072.82</v>
      </c>
      <c r="F269" s="45">
        <f t="shared" ref="F269:F272" si="59">IF(D269&lt;&gt;0,IF(E269/D269&gt;=100,"&gt;&gt;100",E269/D269*100),"-")</f>
        <v>115.05007083166497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20054.59</v>
      </c>
      <c r="E271" s="194">
        <v>23072.82</v>
      </c>
      <c r="F271" s="45">
        <f t="shared" si="59"/>
        <v>115.05007083166497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369</v>
      </c>
      <c r="E273" s="60">
        <f t="shared" si="60"/>
        <v>355.5</v>
      </c>
      <c r="F273" s="45">
        <f t="shared" ref="F273:F277" si="61">IF(D273&lt;&gt;0,IF(E273/D273&gt;=100,"&gt;&gt;100",E273/D273*100),"-")</f>
        <v>96.341463414634148</v>
      </c>
    </row>
    <row r="274" spans="1:6" ht="12.75" customHeight="1" x14ac:dyDescent="0.2">
      <c r="A274" s="63">
        <v>381</v>
      </c>
      <c r="B274" s="64" t="s">
        <v>540</v>
      </c>
      <c r="C274" s="247" t="s">
        <v>541</v>
      </c>
      <c r="D274" s="60">
        <f t="shared" ref="D274:E274" si="62">SUM(D275:D277)</f>
        <v>369</v>
      </c>
      <c r="E274" s="60">
        <f t="shared" si="62"/>
        <v>355.5</v>
      </c>
      <c r="F274" s="45">
        <f t="shared" si="61"/>
        <v>96.341463414634148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369</v>
      </c>
      <c r="E276" s="194">
        <v>355.5</v>
      </c>
      <c r="F276" s="45">
        <f t="shared" si="61"/>
        <v>96.341463414634148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1403039.01</v>
      </c>
      <c r="E299" s="60">
        <f>E152-E297+E298</f>
        <v>1567446.8400000003</v>
      </c>
      <c r="F299" s="45">
        <f t="shared" si="68"/>
        <v>111.71797995837622</v>
      </c>
    </row>
    <row r="300" spans="1:6" ht="12.75" customHeight="1" x14ac:dyDescent="0.2">
      <c r="A300" s="63" t="s">
        <v>581</v>
      </c>
      <c r="B300" s="64" t="s">
        <v>592</v>
      </c>
      <c r="C300" s="247" t="s">
        <v>593</v>
      </c>
      <c r="D300" s="60">
        <f>IF(D6&gt;=D299,D6-D299,0)</f>
        <v>342936.42999999993</v>
      </c>
      <c r="E300" s="60">
        <f>IF(E6&gt;=E299,E6-E299,0)</f>
        <v>0</v>
      </c>
      <c r="F300" s="45">
        <f t="shared" si="68"/>
        <v>0</v>
      </c>
    </row>
    <row r="301" spans="1:6" ht="12.75" customHeight="1" x14ac:dyDescent="0.2">
      <c r="A301" s="63" t="s">
        <v>581</v>
      </c>
      <c r="B301" s="64" t="s">
        <v>594</v>
      </c>
      <c r="C301" s="247" t="s">
        <v>595</v>
      </c>
      <c r="D301" s="60">
        <f>IF(D299&gt;=D6,D299-D6,0)</f>
        <v>0</v>
      </c>
      <c r="E301" s="60">
        <f>IF(E299&gt;=E6,E299-E6,0)</f>
        <v>105988.19999999995</v>
      </c>
      <c r="F301" s="45" t="str">
        <f t="shared" si="68"/>
        <v>-</v>
      </c>
    </row>
    <row r="302" spans="1:6" ht="12.75" customHeight="1" x14ac:dyDescent="0.2">
      <c r="A302" s="63">
        <v>92211</v>
      </c>
      <c r="B302" s="64" t="s">
        <v>596</v>
      </c>
      <c r="C302" s="247" t="s">
        <v>597</v>
      </c>
      <c r="D302" s="194">
        <v>41769.53</v>
      </c>
      <c r="E302" s="194">
        <v>27010.58</v>
      </c>
      <c r="F302" s="45">
        <f t="shared" si="68"/>
        <v>64.66575036874967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101833.98</v>
      </c>
      <c r="F304" s="45" t="str">
        <f t="shared" si="68"/>
        <v>-</v>
      </c>
    </row>
    <row r="305" spans="1:6" ht="12" x14ac:dyDescent="0.2">
      <c r="A305" s="63">
        <v>9661</v>
      </c>
      <c r="B305" s="220" t="s">
        <v>602</v>
      </c>
      <c r="C305" s="247" t="s">
        <v>603</v>
      </c>
      <c r="D305" s="194">
        <v>850.97</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357695.38</v>
      </c>
      <c r="E360" s="60">
        <f t="shared" si="86"/>
        <v>26978.85</v>
      </c>
      <c r="F360" s="45">
        <f t="shared" si="72"/>
        <v>7.5424094099286378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66496.100000000006</v>
      </c>
      <c r="E373" s="60">
        <f t="shared" si="90"/>
        <v>21541.35</v>
      </c>
      <c r="F373" s="45">
        <f t="shared" si="72"/>
        <v>32.39490737050744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51179.11</v>
      </c>
      <c r="E379" s="60">
        <f t="shared" si="92"/>
        <v>10612.24</v>
      </c>
      <c r="F379" s="45">
        <f t="shared" si="72"/>
        <v>20.735491492524975</v>
      </c>
    </row>
    <row r="380" spans="1:6" ht="12.75" customHeight="1" x14ac:dyDescent="0.2">
      <c r="A380" s="63">
        <v>4221</v>
      </c>
      <c r="B380" s="64" t="s">
        <v>647</v>
      </c>
      <c r="C380" s="247" t="s">
        <v>739</v>
      </c>
      <c r="D380" s="194">
        <v>32364.78</v>
      </c>
      <c r="E380" s="194">
        <v>7084.84</v>
      </c>
      <c r="F380" s="45">
        <f t="shared" si="72"/>
        <v>21.890586001202543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167.4</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9003.7099999999991</v>
      </c>
      <c r="E385" s="194"/>
      <c r="F385" s="45">
        <f t="shared" si="72"/>
        <v>0</v>
      </c>
    </row>
    <row r="386" spans="1:6" ht="12.75" customHeight="1" x14ac:dyDescent="0.2">
      <c r="A386" s="63">
        <v>4227</v>
      </c>
      <c r="B386" s="183" t="s">
        <v>659</v>
      </c>
      <c r="C386" s="247" t="s">
        <v>746</v>
      </c>
      <c r="D386" s="194">
        <v>9810.6200000000008</v>
      </c>
      <c r="E386" s="194">
        <v>3360</v>
      </c>
      <c r="F386" s="45">
        <f t="shared" si="72"/>
        <v>34.248599986545194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15316.99</v>
      </c>
      <c r="E393" s="60">
        <f t="shared" si="94"/>
        <v>10929.11</v>
      </c>
      <c r="F393" s="45">
        <f t="shared" si="72"/>
        <v>71.352857186692688</v>
      </c>
    </row>
    <row r="394" spans="1:6" ht="12.75" customHeight="1" x14ac:dyDescent="0.2">
      <c r="A394" s="63">
        <v>4241</v>
      </c>
      <c r="B394" s="64" t="s">
        <v>756</v>
      </c>
      <c r="C394" s="247" t="s">
        <v>757</v>
      </c>
      <c r="D394" s="194">
        <v>15316.99</v>
      </c>
      <c r="E394" s="194">
        <v>10929.11</v>
      </c>
      <c r="F394" s="45">
        <f t="shared" si="72"/>
        <v>71.352857186692688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291199.28000000003</v>
      </c>
      <c r="E412" s="60">
        <f t="shared" si="100"/>
        <v>5437.5</v>
      </c>
      <c r="F412" s="45">
        <f t="shared" si="72"/>
        <v>1.8672779685444274</v>
      </c>
    </row>
    <row r="413" spans="1:6" ht="12.75" customHeight="1" x14ac:dyDescent="0.2">
      <c r="A413" s="63">
        <v>451</v>
      </c>
      <c r="B413" s="64" t="s">
        <v>784</v>
      </c>
      <c r="C413" s="247" t="s">
        <v>785</v>
      </c>
      <c r="D413" s="194">
        <v>291199.28000000003</v>
      </c>
      <c r="E413" s="194">
        <v>5437.5</v>
      </c>
      <c r="F413" s="45">
        <f t="shared" si="72"/>
        <v>1.8672779685444274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357695.38</v>
      </c>
      <c r="E418" s="60">
        <f t="shared" si="102"/>
        <v>26978.85</v>
      </c>
      <c r="F418" s="45">
        <f t="shared" si="72"/>
        <v>7.5424094099286378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1745975.44</v>
      </c>
      <c r="E422" s="60">
        <f>E6+E308</f>
        <v>1461458.6400000004</v>
      </c>
      <c r="F422" s="45">
        <f t="shared" si="72"/>
        <v>83.704421409272527</v>
      </c>
    </row>
    <row r="423" spans="1:6" ht="12.75" customHeight="1" x14ac:dyDescent="0.2">
      <c r="A423" s="63" t="s">
        <v>581</v>
      </c>
      <c r="B423" s="64" t="s">
        <v>804</v>
      </c>
      <c r="C423" s="247" t="s">
        <v>805</v>
      </c>
      <c r="D423" s="60">
        <f t="shared" ref="D423:E423" si="103">D299+D360</f>
        <v>1760734.3900000001</v>
      </c>
      <c r="E423" s="60">
        <f t="shared" si="103"/>
        <v>1594425.6900000004</v>
      </c>
      <c r="F423" s="45">
        <f t="shared" si="72"/>
        <v>90.554583306571317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14758.950000000186</v>
      </c>
      <c r="E425" s="60">
        <f t="shared" si="105"/>
        <v>132967.05000000005</v>
      </c>
      <c r="F425" s="45">
        <f t="shared" si="72"/>
        <v>900.92486254102334</v>
      </c>
    </row>
    <row r="426" spans="1:6" ht="12.75" customHeight="1" x14ac:dyDescent="0.2">
      <c r="A426" s="251" t="s">
        <v>810</v>
      </c>
      <c r="B426" s="183" t="s">
        <v>811</v>
      </c>
      <c r="C426" s="252" t="s">
        <v>812</v>
      </c>
      <c r="D426" s="60">
        <f t="shared" ref="D426:E426" si="106">IF(D302-D303+D419-D420&gt;=0,D302-D303+D419-D420,0)</f>
        <v>41769.53</v>
      </c>
      <c r="E426" s="60">
        <f t="shared" si="106"/>
        <v>27010.58</v>
      </c>
      <c r="F426" s="45">
        <f t="shared" si="72"/>
        <v>64.66575036874967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101833.98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1745975.44</v>
      </c>
      <c r="E643" s="60">
        <f>E422+E430</f>
        <v>1461458.6400000004</v>
      </c>
      <c r="F643" s="45">
        <f t="shared" si="109"/>
        <v>83.704421409272527</v>
      </c>
    </row>
    <row r="644" spans="1:6" ht="12.75" customHeight="1" x14ac:dyDescent="0.2">
      <c r="A644" s="63" t="s">
        <v>581</v>
      </c>
      <c r="B644" s="64" t="s">
        <v>1237</v>
      </c>
      <c r="C644" s="247" t="s">
        <v>1238</v>
      </c>
      <c r="D644" s="60">
        <f>D423+D535</f>
        <v>1760734.3900000001</v>
      </c>
      <c r="E644" s="60">
        <f>E423+E535</f>
        <v>1594425.6900000004</v>
      </c>
      <c r="F644" s="45">
        <f t="shared" si="109"/>
        <v>90.554583306571317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14758.950000000186</v>
      </c>
      <c r="E646" s="60">
        <f t="shared" si="164"/>
        <v>132967.05000000005</v>
      </c>
      <c r="F646" s="45">
        <f t="shared" si="109"/>
        <v>900.92486254102334</v>
      </c>
    </row>
    <row r="647" spans="1:6" ht="24" x14ac:dyDescent="0.2">
      <c r="A647" s="251" t="s">
        <v>1243</v>
      </c>
      <c r="B647" s="64" t="s">
        <v>1244</v>
      </c>
      <c r="C647" s="252" t="s">
        <v>1243</v>
      </c>
      <c r="D647" s="60">
        <f>IF(D426-D427+D641-D642&gt;=0,D426-D427+D641-D642,0)</f>
        <v>41769.53</v>
      </c>
      <c r="E647" s="60">
        <f>IF(E426-E427+E641-E642&gt;=0,E426-E427+E641-E642,0)</f>
        <v>27010.58</v>
      </c>
      <c r="F647" s="45">
        <f t="shared" si="109"/>
        <v>64.66575036874967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27010.579999999813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105956.47000000004</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44</v>
      </c>
      <c r="F658" s="45">
        <f t="shared" si="167"/>
        <v>104.76190476190477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34</v>
      </c>
      <c r="F660" s="45">
        <f t="shared" si="167"/>
        <v>106.25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1248104.7</v>
      </c>
      <c r="E683" s="192">
        <v>1356082.09</v>
      </c>
      <c r="F683" s="71">
        <f t="shared" si="167"/>
        <v>108.65130866024302</v>
      </c>
    </row>
    <row r="684" spans="1:6" ht="24" x14ac:dyDescent="0.2">
      <c r="A684" s="70">
        <v>63613</v>
      </c>
      <c r="B684" s="182" t="s">
        <v>1317</v>
      </c>
      <c r="C684" s="278" t="s">
        <v>1318</v>
      </c>
      <c r="D684" s="192">
        <v>2283.37</v>
      </c>
      <c r="E684" s="192">
        <v>2572</v>
      </c>
      <c r="F684" s="71">
        <f t="shared" si="167"/>
        <v>112.64052694044331</v>
      </c>
    </row>
    <row r="685" spans="1:6" ht="24" x14ac:dyDescent="0.2">
      <c r="A685" s="63">
        <v>63622</v>
      </c>
      <c r="B685" s="244" t="s">
        <v>1319</v>
      </c>
      <c r="C685" s="247" t="s">
        <v>1320</v>
      </c>
      <c r="D685" s="194">
        <v>329817.87</v>
      </c>
      <c r="E685" s="194">
        <v>8096.27</v>
      </c>
      <c r="F685" s="45">
        <f t="shared" si="167"/>
        <v>2.4547699613729241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5392.95</v>
      </c>
      <c r="E724" s="192">
        <v>4589.79</v>
      </c>
      <c r="F724" s="71">
        <f t="shared" si="167"/>
        <v>85.107223319333585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4985.1400000000003</v>
      </c>
      <c r="F732" s="71" t="str">
        <f t="shared" si="167"/>
        <v>-</v>
      </c>
    </row>
    <row r="733" spans="1:6" ht="12.75" customHeight="1" x14ac:dyDescent="0.2">
      <c r="A733" s="70">
        <v>31215</v>
      </c>
      <c r="B733" s="65" t="s">
        <v>1395</v>
      </c>
      <c r="C733" s="278" t="s">
        <v>1396</v>
      </c>
      <c r="D733" s="192">
        <v>882.88</v>
      </c>
      <c r="E733" s="192">
        <v>3531.52</v>
      </c>
      <c r="F733" s="71">
        <f t="shared" si="167"/>
        <v>400</v>
      </c>
    </row>
    <row r="734" spans="1:6" ht="12.75" customHeight="1" x14ac:dyDescent="0.2">
      <c r="A734" s="70">
        <v>32121</v>
      </c>
      <c r="B734" s="65" t="s">
        <v>1397</v>
      </c>
      <c r="C734" s="278" t="s">
        <v>1398</v>
      </c>
      <c r="D734" s="192">
        <v>39252.300000000003</v>
      </c>
      <c r="E734" s="192">
        <v>41600.53</v>
      </c>
      <c r="F734" s="71">
        <f t="shared" si="167"/>
        <v>105.98240103127713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930.32</v>
      </c>
      <c r="E736" s="194">
        <v>1476.85</v>
      </c>
      <c r="F736" s="45">
        <f t="shared" si="167"/>
        <v>158.74645283343364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597.21</v>
      </c>
      <c r="E738" s="194">
        <v>574.82000000000005</v>
      </c>
      <c r="F738" s="45">
        <f t="shared" si="167"/>
        <v>96.250900018418989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20054.59</v>
      </c>
      <c r="E855" s="194">
        <v>23072.82</v>
      </c>
      <c r="F855" s="45">
        <f t="shared" si="169"/>
        <v>115.05007083166497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910659.46000000008</v>
      </c>
      <c r="E6" s="180">
        <f t="shared" si="0"/>
        <v>928279.28000000014</v>
      </c>
      <c r="F6" s="181">
        <f t="shared" ref="F6:F298" si="1">IF(D6&gt;0,IF(E6/D6&gt;=100,"&gt;&gt;100",E6/D6*100),"-")</f>
        <v>101.93484181232797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854559.94000000006</v>
      </c>
      <c r="E7" s="79">
        <f t="shared" si="2"/>
        <v>811503.07000000018</v>
      </c>
      <c r="F7" s="71">
        <f t="shared" si="1"/>
        <v>94.961515514055122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4308.92</v>
      </c>
      <c r="E8" s="79">
        <f>E9+E10-E11</f>
        <v>4308.92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4308.92</v>
      </c>
      <c r="E9" s="192">
        <v>4308.92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850251.02</v>
      </c>
      <c r="E12" s="79">
        <f t="shared" si="3"/>
        <v>807194.15000000014</v>
      </c>
      <c r="F12" s="71">
        <f t="shared" si="1"/>
        <v>94.93598137641753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735956.36</v>
      </c>
      <c r="E13" s="79">
        <f t="shared" si="4"/>
        <v>714731.81</v>
      </c>
      <c r="F13" s="71">
        <f t="shared" si="1"/>
        <v>97.116058620649753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961450.92</v>
      </c>
      <c r="E15" s="192">
        <v>966888.42</v>
      </c>
      <c r="F15" s="71">
        <f t="shared" si="1"/>
        <v>100.56555148961739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55724.22</v>
      </c>
      <c r="E17" s="192">
        <v>55724.22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281218.78000000003</v>
      </c>
      <c r="E18" s="192">
        <v>307880.83</v>
      </c>
      <c r="F18" s="71">
        <f t="shared" si="1"/>
        <v>109.48089242119605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112408.08999999994</v>
      </c>
      <c r="E19" s="79">
        <f t="shared" si="5"/>
        <v>89790.81</v>
      </c>
      <c r="F19" s="71">
        <f t="shared" si="1"/>
        <v>79.879312956923343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248608.55</v>
      </c>
      <c r="E20" s="192">
        <v>255693.39</v>
      </c>
      <c r="F20" s="71">
        <f t="shared" si="1"/>
        <v>102.84979740238218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8480.34</v>
      </c>
      <c r="E21" s="192">
        <v>8480.34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13922.1</v>
      </c>
      <c r="E22" s="192">
        <v>14089.5</v>
      </c>
      <c r="F22" s="71">
        <f t="shared" si="1"/>
        <v>101.20240480961924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1388.22</v>
      </c>
      <c r="E24" s="192">
        <v>1388.22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27760.54</v>
      </c>
      <c r="E25" s="192">
        <v>27760.54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56756.12</v>
      </c>
      <c r="E26" s="192">
        <v>60116.12</v>
      </c>
      <c r="F26" s="71">
        <f t="shared" si="1"/>
        <v>105.92006641750704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244507.78</v>
      </c>
      <c r="E28" s="192">
        <v>277737.3</v>
      </c>
      <c r="F28" s="71">
        <f t="shared" si="1"/>
        <v>113.59037327973776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1886.570000000007</v>
      </c>
      <c r="E35" s="79">
        <f t="shared" si="7"/>
        <v>2671.5299999999988</v>
      </c>
      <c r="F35" s="71">
        <f t="shared" si="1"/>
        <v>141.60778555791669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67947.16</v>
      </c>
      <c r="E36" s="192">
        <v>78876.27</v>
      </c>
      <c r="F36" s="71">
        <f t="shared" si="1"/>
        <v>116.08471936133901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66060.59</v>
      </c>
      <c r="E40" s="192">
        <v>76204.740000000005</v>
      </c>
      <c r="F40" s="71">
        <f t="shared" si="1"/>
        <v>115.35582712779285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3549.66</v>
      </c>
      <c r="E47" s="192">
        <v>3549.66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3549.66</v>
      </c>
      <c r="E50" s="192">
        <v>3549.66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129512.65</v>
      </c>
      <c r="E54" s="192">
        <v>135616.71</v>
      </c>
      <c r="F54" s="71">
        <f t="shared" si="1"/>
        <v>104.71309945399156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129512.65</v>
      </c>
      <c r="E55" s="192">
        <v>135616.71</v>
      </c>
      <c r="F55" s="71">
        <f t="shared" si="1"/>
        <v>104.71309945399156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56099.519999999997</v>
      </c>
      <c r="E69" s="79">
        <f>E70+E82+E88+E119+E135+E147+E165+E171</f>
        <v>116776.21</v>
      </c>
      <c r="F69" s="71">
        <f t="shared" si="1"/>
        <v>208.15901811637607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2270.4499999999998</v>
      </c>
      <c r="E82" s="79">
        <f>SUM(E83:E85)-E86+E87</f>
        <v>5612.45</v>
      </c>
      <c r="F82" s="71">
        <f t="shared" si="1"/>
        <v>247.19548988086063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2270.4499999999998</v>
      </c>
      <c r="E87" s="192">
        <v>5612.45</v>
      </c>
      <c r="F87" s="71">
        <f t="shared" si="1"/>
        <v>247.19548988086063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53829.07</v>
      </c>
      <c r="E147" s="79">
        <f t="shared" si="24"/>
        <v>111163.76000000001</v>
      </c>
      <c r="F147" s="71">
        <f t="shared" si="1"/>
        <v>206.51250337410625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102632.83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102632.83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1354.16</v>
      </c>
      <c r="E160" s="192">
        <v>1406.28</v>
      </c>
      <c r="F160" s="71">
        <f t="shared" si="1"/>
        <v>103.84888048679623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54680.17</v>
      </c>
      <c r="E162" s="192">
        <v>9329.91</v>
      </c>
      <c r="F162" s="71">
        <f t="shared" si="1"/>
        <v>17.062693843124482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2205.2600000000002</v>
      </c>
      <c r="E164" s="192">
        <v>2205.2600000000002</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910659.45999999985</v>
      </c>
      <c r="E176" s="79">
        <f>E177+E251</f>
        <v>928279.27999999991</v>
      </c>
      <c r="F176" s="71">
        <f t="shared" si="1"/>
        <v>101.93484181232797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29088.94</v>
      </c>
      <c r="E177" s="79">
        <f>E178+E197+E203+E219+E247+E248</f>
        <v>120898.69999999998</v>
      </c>
      <c r="F177" s="71">
        <f t="shared" si="1"/>
        <v>415.61741335366634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9959.33</v>
      </c>
      <c r="E178" s="79">
        <f>SUM(E179:E181)+E185+E186+SUM(E194:E196)</f>
        <v>111961.12</v>
      </c>
      <c r="F178" s="71">
        <f t="shared" si="1"/>
        <v>1124.1832532911349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100849.4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9959.33</v>
      </c>
      <c r="E180" s="192">
        <v>9196.2000000000007</v>
      </c>
      <c r="F180" s="71">
        <f t="shared" si="1"/>
        <v>92.337536762011112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1913.86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17680.2</v>
      </c>
      <c r="E197" s="79">
        <f>SUM(E198:E202)</f>
        <v>5193.3999999999996</v>
      </c>
      <c r="F197" s="71">
        <f t="shared" si="1"/>
        <v>29.374102102917384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5193.3999999999996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17680.2</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1414.37</v>
      </c>
      <c r="E247" s="192">
        <v>3709.14</v>
      </c>
      <c r="F247" s="71">
        <f>IF(D247&gt;0,IF(E247/D247&gt;=100,"&gt;&gt;100",E247/D247*100),"-")</f>
        <v>262.24679539300183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35.04</v>
      </c>
      <c r="E248" s="79">
        <f t="shared" si="37"/>
        <v>35.04</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35.04</v>
      </c>
      <c r="E250" s="192">
        <v>35.04</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881570.5199999999</v>
      </c>
      <c r="E251" s="79">
        <f>+E252+E255-E264+E274+E291</f>
        <v>807380.58</v>
      </c>
      <c r="F251" s="71">
        <f t="shared" si="1"/>
        <v>91.584344267773389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854559.94</v>
      </c>
      <c r="E252" s="79">
        <f>E253-E254</f>
        <v>811503.07</v>
      </c>
      <c r="F252" s="71">
        <f t="shared" si="1"/>
        <v>94.961515514055108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854559.94</v>
      </c>
      <c r="E253" s="192">
        <v>811503.07</v>
      </c>
      <c r="F253" s="71">
        <f t="shared" si="1"/>
        <v>94.961515514055108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27010.58</v>
      </c>
      <c r="E255" s="79">
        <f>E256-E260</f>
        <v>-105956.47</v>
      </c>
      <c r="F255" s="71">
        <f t="shared" si="1"/>
        <v>-392.27765564456593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27010.58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27010.58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105956.47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105956.47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101833.98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101833.98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101833.98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588.11</v>
      </c>
      <c r="E297" s="79">
        <f t="shared" si="42"/>
        <v>588.11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588.11</v>
      </c>
      <c r="E298" s="193">
        <v>588.11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56034.33</v>
      </c>
      <c r="E302" s="192">
        <v>113369.02</v>
      </c>
      <c r="F302" s="71">
        <f t="shared" si="43"/>
        <v>202.32064878798411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1409.85</v>
      </c>
      <c r="E308" s="192">
        <v>5602.82</v>
      </c>
      <c r="F308" s="71">
        <f t="shared" si="43"/>
        <v>397.40539773734793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860.6</v>
      </c>
      <c r="E311" s="192">
        <v>9.6300000000000008</v>
      </c>
      <c r="F311" s="71">
        <f t="shared" si="43"/>
        <v>1.118986753427841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54680.17</v>
      </c>
      <c r="E335" s="192">
        <v>9329.91</v>
      </c>
      <c r="F335" s="71">
        <f t="shared" si="43"/>
        <v>17.062693843124482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9959.33</v>
      </c>
      <c r="E337" s="192">
        <v>111961.12</v>
      </c>
      <c r="F337" s="71">
        <f t="shared" si="43"/>
        <v>1124.1832532911349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17680.2</v>
      </c>
      <c r="E338" s="192">
        <v>5193.3999999999996</v>
      </c>
      <c r="F338" s="71">
        <f t="shared" si="43"/>
        <v>29.374102102917384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1414.37</v>
      </c>
      <c r="E380" s="192">
        <v>3709.14</v>
      </c>
      <c r="F380" s="71">
        <f t="shared" si="44"/>
        <v>262.24679539300183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588.11</v>
      </c>
      <c r="E387" s="192">
        <v>588.11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1760734.3900000001</v>
      </c>
      <c r="E114" s="60">
        <f t="shared" si="22"/>
        <v>1594425.69</v>
      </c>
      <c r="F114" s="45">
        <f t="shared" si="1"/>
        <v>90.554583306571288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1696329.34</v>
      </c>
      <c r="E115" s="60">
        <f t="shared" si="23"/>
        <v>1533035.52</v>
      </c>
      <c r="F115" s="45">
        <f t="shared" si="1"/>
        <v>90.373695947509816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1696329.34</v>
      </c>
      <c r="E117" s="194">
        <v>1533035.52</v>
      </c>
      <c r="F117" s="45">
        <f t="shared" si="1"/>
        <v>90.373695947509816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64405.05</v>
      </c>
      <c r="E126" s="194">
        <v>61390.17</v>
      </c>
      <c r="F126" s="45">
        <f t="shared" si="1"/>
        <v>95.318876392456801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1760734.3900000001</v>
      </c>
      <c r="E141" s="81">
        <f t="shared" si="28"/>
        <v>1594425.69</v>
      </c>
      <c r="F141" s="61">
        <f t="shared" si="1"/>
        <v>90.554583306571288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H108" sqref="H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29053.9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1609082.6800000004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1574562.2500000002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1294406.04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256646.59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23072.82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355.5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26978.85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7541.58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1517272.9199999997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1473974.8299999998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1193556.6399999999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257409.72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21158.959999999999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355.5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1414.37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39465.65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3832.44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120863.66000000061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120863.65999999999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111961.12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5193.3999999999996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3709.14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8596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2026-01-27T08:39:40Z</cp:lastPrinted>
  <dcterms:created xsi:type="dcterms:W3CDTF">2022-04-01T05:14:30Z</dcterms:created>
  <dcterms:modified xsi:type="dcterms:W3CDTF">2026-01-29T09:02:24Z</dcterms:modified>
</cp:coreProperties>
</file>